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\OneDrive - Ing. Jakub Burý\Projekty\2019\30-19-Výtahy Vážany\Rozpočty\"/>
    </mc:Choice>
  </mc:AlternateContent>
  <xr:revisionPtr revIDLastSave="2" documentId="11_9AC663D86D6D524F3BC0F46F4B6749D4216BC3A9" xr6:coauthVersionLast="45" xr6:coauthVersionMax="45" xr10:uidLastSave="{278FEA5C-669A-43AB-81E6-089F206A9852}"/>
  <bookViews>
    <workbookView xWindow="-120" yWindow="-120" windowWidth="25440" windowHeight="15390" activeTab="2" xr2:uid="{00000000-000D-0000-FFFF-FFFF00000000}"/>
  </bookViews>
  <sheets>
    <sheet name="Stavba" sheetId="1" r:id="rId1"/>
    <sheet name="SO-01 1 " sheetId="2" r:id="rId2"/>
    <sheet name="SO-01 2 " sheetId="3" r:id="rId3"/>
    <sheet name="SO-01 3 " sheetId="4" r:id="rId4"/>
    <sheet name="SO-01 4 " sheetId="5" r:id="rId5"/>
  </sheets>
  <definedNames>
    <definedName name="AAA" localSheetId="2">'SO-01 2 '!#REF!</definedName>
    <definedName name="AAA" localSheetId="3">'SO-01 3 '!#REF!</definedName>
    <definedName name="AAA" localSheetId="4">'SO-01 4 '!#REF!</definedName>
    <definedName name="AAA">'SO-01 1 '!#REF!</definedName>
    <definedName name="cisloobjektu">#REF!</definedName>
    <definedName name="CisloStavby" localSheetId="0">Stavba!$D$5</definedName>
    <definedName name="cislostavby">#REF!</definedName>
    <definedName name="dadresa" localSheetId="0">Stavba!#REF!</definedName>
    <definedName name="dadresa">#REF!</definedName>
    <definedName name="Datum">#REF!</definedName>
    <definedName name="DIČ" localSheetId="0">Stavba!#REF!</definedName>
    <definedName name="DIČ">#REF!</definedName>
    <definedName name="Dil">#REF!</definedName>
    <definedName name="dmisto" localSheetId="0">Stavba!#REF!</definedName>
    <definedName name="dmisto">#REF!</definedName>
    <definedName name="Dodavka">#REF!</definedName>
    <definedName name="Dodavka0" localSheetId="2">'SO-01 2 '!#REF!</definedName>
    <definedName name="Dodavka0" localSheetId="3">'SO-01 3 '!#REF!</definedName>
    <definedName name="Dodavka0" localSheetId="4">'SO-01 4 '!#REF!</definedName>
    <definedName name="Dodavka0">'SO-01 1 '!#REF!</definedName>
    <definedName name="dpsc" localSheetId="0">Stavba!#REF!</definedName>
    <definedName name="dpsc">#REF!</definedName>
    <definedName name="HSV">#REF!</definedName>
    <definedName name="HSV_" localSheetId="2">'SO-01 2 '!#REF!</definedName>
    <definedName name="HSV_" localSheetId="3">'SO-01 3 '!#REF!</definedName>
    <definedName name="HSV_" localSheetId="4">'SO-01 4 '!#REF!</definedName>
    <definedName name="HSV_">'SO-01 1 '!#REF!</definedName>
    <definedName name="HSV0" localSheetId="2">'SO-01 2 '!#REF!</definedName>
    <definedName name="HSV0" localSheetId="3">'SO-01 3 '!#REF!</definedName>
    <definedName name="HSV0" localSheetId="4">'SO-01 4 '!#REF!</definedName>
    <definedName name="HSV0">'SO-01 1 '!#REF!</definedName>
    <definedName name="HZS">#REF!</definedName>
    <definedName name="HZS0" localSheetId="2">'SO-01 2 '!#REF!</definedName>
    <definedName name="HZS0" localSheetId="3">'SO-01 3 '!#REF!</definedName>
    <definedName name="HZS0" localSheetId="4">'SO-01 4 '!#REF!</definedName>
    <definedName name="HZS0">'SO-01 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'SO-01 2 '!#REF!</definedName>
    <definedName name="Mont_" localSheetId="3">'SO-01 3 '!#REF!</definedName>
    <definedName name="Mont_" localSheetId="4">'SO-01 4 '!#REF!</definedName>
    <definedName name="Mont_">'SO-01 1 '!#REF!</definedName>
    <definedName name="Montaz0" localSheetId="2">'SO-01 2 '!#REF!</definedName>
    <definedName name="Montaz0" localSheetId="3">'SO-01 3 '!#REF!</definedName>
    <definedName name="Montaz0" localSheetId="4">'SO-01 4 '!#REF!</definedName>
    <definedName name="Montaz0">'SO-01 1 '!#REF!</definedName>
    <definedName name="NazevDilu">#REF!</definedName>
    <definedName name="NazevObjektu" localSheetId="0">Stavba!$C$26</definedName>
    <definedName name="nazevobjektu">#REF!</definedName>
    <definedName name="NazevStavby" localSheetId="0">Stavba!$E$5</definedName>
    <definedName name="nazevstavby">#REF!</definedName>
    <definedName name="_xlnm.Print_Titles" localSheetId="1">'SO-01 1 '!$1:$6</definedName>
    <definedName name="_xlnm.Print_Titles" localSheetId="2">'SO-01 2 '!$1:$6</definedName>
    <definedName name="_xlnm.Print_Titles" localSheetId="3">'SO-01 3 '!$1:$6</definedName>
    <definedName name="_xlnm.Print_Titles" localSheetId="4">'SO-01 4 '!$1:$6</definedName>
    <definedName name="Objednatel" localSheetId="0">Stavba!$D$8</definedName>
    <definedName name="Objednatel">#REF!</definedName>
    <definedName name="Objekt" localSheetId="0">Stavba!$B$26</definedName>
    <definedName name="Objekt">#REF!</definedName>
    <definedName name="_xlnm.Print_Area" localSheetId="1">'SO-01 1 '!$A$1:$K$140</definedName>
    <definedName name="_xlnm.Print_Area" localSheetId="2">'SO-01 2 '!$A$1:$K$15</definedName>
    <definedName name="_xlnm.Print_Area" localSheetId="3">'SO-01 3 '!$A$1:$K$93</definedName>
    <definedName name="_xlnm.Print_Area" localSheetId="4">'SO-01 4 '!$A$1:$K$23</definedName>
    <definedName name="_xlnm.Print_Area" localSheetId="0">Stavba!$A$1:$I$42</definedName>
    <definedName name="odic" localSheetId="0">Stavba!$J$9</definedName>
    <definedName name="odic">#REF!</definedName>
    <definedName name="oico" localSheetId="0">Stavba!$J$8</definedName>
    <definedName name="oico">#REF!</definedName>
    <definedName name="omisto" localSheetId="0">Stavba!$D$10</definedName>
    <definedName name="omisto">#REF!</definedName>
    <definedName name="onazev" localSheetId="0">Stavba!$D$9</definedName>
    <definedName name="onazev">#REF!</definedName>
    <definedName name="opsc" localSheetId="0">Stavba!$C$10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'SO-01 2 '!#REF!</definedName>
    <definedName name="PSV_" localSheetId="3">'SO-01 3 '!#REF!</definedName>
    <definedName name="PSV_" localSheetId="4">'SO-01 4 '!#REF!</definedName>
    <definedName name="PSV_">'SO-01 1 '!#REF!</definedName>
    <definedName name="PSV0" localSheetId="2">'SO-01 2 '!#REF!</definedName>
    <definedName name="PSV0" localSheetId="3">'SO-01 3 '!#REF!</definedName>
    <definedName name="PSV0" localSheetId="4">'SO-01 4 '!#REF!</definedName>
    <definedName name="PSV0">'SO-01 1 '!#REF!</definedName>
    <definedName name="SazbaDPH1">Stavba!$D$16</definedName>
    <definedName name="SazbaDPH2">Stavba!$D$18</definedName>
    <definedName name="SloupecCC" localSheetId="2">'SO-01 2 '!$G$6</definedName>
    <definedName name="SloupecCC" localSheetId="3">'SO-01 3 '!$G$6</definedName>
    <definedName name="SloupecCC" localSheetId="4">'SO-01 4 '!$G$6</definedName>
    <definedName name="SloupecCC">'SO-01 1 '!$G$6</definedName>
    <definedName name="SloupecCDH" localSheetId="2">'SO-01 2 '!$K$6</definedName>
    <definedName name="SloupecCDH" localSheetId="3">'SO-01 3 '!$K$6</definedName>
    <definedName name="SloupecCDH" localSheetId="4">'SO-01 4 '!$K$6</definedName>
    <definedName name="SloupecCDH">'SO-01 1 '!$K$6</definedName>
    <definedName name="SloupecCisloPol" localSheetId="2">'SO-01 2 '!$B$6</definedName>
    <definedName name="SloupecCisloPol" localSheetId="3">'SO-01 3 '!$B$6</definedName>
    <definedName name="SloupecCisloPol" localSheetId="4">'SO-01 4 '!$B$6</definedName>
    <definedName name="SloupecCisloPol">'SO-01 1 '!$B$6</definedName>
    <definedName name="SloupecCH" localSheetId="2">'SO-01 2 '!$I$6</definedName>
    <definedName name="SloupecCH" localSheetId="3">'SO-01 3 '!$I$6</definedName>
    <definedName name="SloupecCH" localSheetId="4">'SO-01 4 '!$I$6</definedName>
    <definedName name="SloupecCH">'SO-01 1 '!$I$6</definedName>
    <definedName name="SloupecJC" localSheetId="2">'SO-01 2 '!$F$6</definedName>
    <definedName name="SloupecJC" localSheetId="3">'SO-01 3 '!$F$6</definedName>
    <definedName name="SloupecJC" localSheetId="4">'SO-01 4 '!$F$6</definedName>
    <definedName name="SloupecJC">'SO-01 1 '!$F$6</definedName>
    <definedName name="SloupecJDH" localSheetId="2">'SO-01 2 '!$J$6</definedName>
    <definedName name="SloupecJDH" localSheetId="3">'SO-01 3 '!$J$6</definedName>
    <definedName name="SloupecJDH" localSheetId="4">'SO-01 4 '!$J$6</definedName>
    <definedName name="SloupecJDH">'SO-01 1 '!$J$6</definedName>
    <definedName name="SloupecJDM" localSheetId="2">'SO-01 2 '!$J$6</definedName>
    <definedName name="SloupecJDM" localSheetId="3">'SO-01 3 '!$J$6</definedName>
    <definedName name="SloupecJDM" localSheetId="4">'SO-01 4 '!$J$6</definedName>
    <definedName name="SloupecJDM">'SO-01 1 '!$J$6</definedName>
    <definedName name="SloupecJH" localSheetId="2">'SO-01 2 '!$H$6</definedName>
    <definedName name="SloupecJH" localSheetId="3">'SO-01 3 '!$H$6</definedName>
    <definedName name="SloupecJH" localSheetId="4">'SO-01 4 '!$H$6</definedName>
    <definedName name="SloupecJH">'SO-01 1 '!$H$6</definedName>
    <definedName name="SloupecMJ" localSheetId="2">'SO-01 2 '!$D$6</definedName>
    <definedName name="SloupecMJ" localSheetId="3">'SO-01 3 '!$D$6</definedName>
    <definedName name="SloupecMJ" localSheetId="4">'SO-01 4 '!$D$6</definedName>
    <definedName name="SloupecMJ">'SO-01 1 '!$D$6</definedName>
    <definedName name="SloupecMnozstvi" localSheetId="2">'SO-01 2 '!$E$6</definedName>
    <definedName name="SloupecMnozstvi" localSheetId="3">'SO-01 3 '!$E$6</definedName>
    <definedName name="SloupecMnozstvi" localSheetId="4">'SO-01 4 '!$E$6</definedName>
    <definedName name="SloupecMnozstvi">'SO-01 1 '!$E$6</definedName>
    <definedName name="SloupecNazPol" localSheetId="2">'SO-01 2 '!$C$6</definedName>
    <definedName name="SloupecNazPol" localSheetId="3">'SO-01 3 '!$C$6</definedName>
    <definedName name="SloupecNazPol" localSheetId="4">'SO-01 4 '!$C$6</definedName>
    <definedName name="SloupecNazPol">'SO-01 1 '!$C$6</definedName>
    <definedName name="SloupecPC" localSheetId="2">'SO-01 2 '!$A$6</definedName>
    <definedName name="SloupecPC" localSheetId="3">'SO-01 3 '!$A$6</definedName>
    <definedName name="SloupecPC" localSheetId="4">'SO-01 4 '!$A$6</definedName>
    <definedName name="SloupecPC">'SO-01 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opt" localSheetId="1" hidden="1">'SO-01 1 '!#REF!</definedName>
    <definedName name="solver_opt" localSheetId="2" hidden="1">'SO-01 2 '!#REF!</definedName>
    <definedName name="solver_opt" localSheetId="3" hidden="1">'SO-01 3 '!#REF!</definedName>
    <definedName name="solver_opt" localSheetId="4" hidden="1">'SO-01 4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tavbaCelkem" localSheetId="0">Stavba!$F$32</definedName>
    <definedName name="StavbaCelkem">#REF!</definedName>
    <definedName name="Typ" localSheetId="2">'SO-01 2 '!#REF!</definedName>
    <definedName name="Typ" localSheetId="3">'SO-01 3 '!#REF!</definedName>
    <definedName name="Typ" localSheetId="4">'SO-01 4 '!#REF!</definedName>
    <definedName name="Typ">'SO-01 1 '!#REF!</definedName>
    <definedName name="VRN" localSheetId="2">'SO-01 2 '!#REF!</definedName>
    <definedName name="VRN" localSheetId="3">'SO-01 3 '!#REF!</definedName>
    <definedName name="VRN" localSheetId="4">'SO-01 4 '!#REF!</definedName>
    <definedName name="VRN">'SO-01 1 '!#REF!</definedName>
    <definedName name="VRNKc">#REF!</definedName>
    <definedName name="VRNNazev" localSheetId="2">'SO-01 2 '!#REF!</definedName>
    <definedName name="VRNNazev" localSheetId="3">'SO-01 3 '!#REF!</definedName>
    <definedName name="VRNNazev" localSheetId="4">'SO-01 4 '!#REF!</definedName>
    <definedName name="VRNNazev">'SO-01 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2" l="1"/>
  <c r="G13" i="2"/>
  <c r="Z13" i="2"/>
  <c r="G139" i="2" s="1"/>
  <c r="G28" i="1" s="1"/>
  <c r="I8" i="2"/>
  <c r="K8" i="2"/>
  <c r="BD9" i="2"/>
  <c r="BD10" i="2"/>
  <c r="BD11" i="2"/>
  <c r="BD12" i="2"/>
  <c r="I13" i="2"/>
  <c r="K13" i="2"/>
  <c r="X13" i="2"/>
  <c r="Y13" i="2"/>
  <c r="G15" i="2"/>
  <c r="I15" i="2"/>
  <c r="I24" i="2" s="1"/>
  <c r="Y24" i="2" s="1"/>
  <c r="K15" i="2"/>
  <c r="K24" i="2" s="1"/>
  <c r="X24" i="2" s="1"/>
  <c r="BD16" i="2"/>
  <c r="BD17" i="2"/>
  <c r="G18" i="2"/>
  <c r="G24" i="2" s="1"/>
  <c r="Z24" i="2" s="1"/>
  <c r="I18" i="2"/>
  <c r="K18" i="2"/>
  <c r="BD19" i="2"/>
  <c r="BD20" i="2"/>
  <c r="G21" i="2"/>
  <c r="I21" i="2"/>
  <c r="K21" i="2"/>
  <c r="BD22" i="2"/>
  <c r="BD23" i="2"/>
  <c r="G26" i="2"/>
  <c r="G44" i="2" s="1"/>
  <c r="Z44" i="2" s="1"/>
  <c r="I26" i="2"/>
  <c r="I44" i="2" s="1"/>
  <c r="Y44" i="2" s="1"/>
  <c r="K26" i="2"/>
  <c r="BD27" i="2"/>
  <c r="BD28" i="2"/>
  <c r="BD29" i="2"/>
  <c r="BD30" i="2"/>
  <c r="G31" i="2"/>
  <c r="I31" i="2"/>
  <c r="K31" i="2"/>
  <c r="BD32" i="2"/>
  <c r="G33" i="2"/>
  <c r="I33" i="2"/>
  <c r="K33" i="2"/>
  <c r="BD34" i="2"/>
  <c r="BD35" i="2"/>
  <c r="G36" i="2"/>
  <c r="I36" i="2"/>
  <c r="K36" i="2"/>
  <c r="BD37" i="2"/>
  <c r="BD38" i="2"/>
  <c r="BD39" i="2"/>
  <c r="BD40" i="2"/>
  <c r="BD41" i="2"/>
  <c r="G42" i="2"/>
  <c r="I42" i="2"/>
  <c r="K42" i="2"/>
  <c r="BD43" i="2"/>
  <c r="K44" i="2"/>
  <c r="X44" i="2" s="1"/>
  <c r="G46" i="2"/>
  <c r="I46" i="2"/>
  <c r="K46" i="2"/>
  <c r="K52" i="2" s="1"/>
  <c r="X52" i="2" s="1"/>
  <c r="BD47" i="2"/>
  <c r="BD48" i="2"/>
  <c r="BD49" i="2"/>
  <c r="BD50" i="2"/>
  <c r="BD51" i="2"/>
  <c r="G52" i="2"/>
  <c r="Z52" i="2" s="1"/>
  <c r="I52" i="2"/>
  <c r="Y52" i="2" s="1"/>
  <c r="G54" i="2"/>
  <c r="I54" i="2"/>
  <c r="K54" i="2"/>
  <c r="BD55" i="2"/>
  <c r="G56" i="2"/>
  <c r="I56" i="2"/>
  <c r="I61" i="2" s="1"/>
  <c r="Y61" i="2" s="1"/>
  <c r="K56" i="2"/>
  <c r="BD57" i="2"/>
  <c r="G58" i="2"/>
  <c r="I58" i="2"/>
  <c r="K58" i="2"/>
  <c r="G59" i="2"/>
  <c r="G61" i="2" s="1"/>
  <c r="Z61" i="2" s="1"/>
  <c r="I59" i="2"/>
  <c r="K59" i="2"/>
  <c r="BD60" i="2"/>
  <c r="K61" i="2"/>
  <c r="X61" i="2"/>
  <c r="G63" i="2"/>
  <c r="G68" i="2" s="1"/>
  <c r="Z68" i="2" s="1"/>
  <c r="I63" i="2"/>
  <c r="I68" i="2" s="1"/>
  <c r="Y68" i="2" s="1"/>
  <c r="K63" i="2"/>
  <c r="BD64" i="2"/>
  <c r="G65" i="2"/>
  <c r="I65" i="2"/>
  <c r="K65" i="2"/>
  <c r="BD66" i="2"/>
  <c r="BD67" i="2"/>
  <c r="K68" i="2"/>
  <c r="X68" i="2" s="1"/>
  <c r="G70" i="2"/>
  <c r="G76" i="2" s="1"/>
  <c r="Z76" i="2" s="1"/>
  <c r="I70" i="2"/>
  <c r="I76" i="2" s="1"/>
  <c r="Y76" i="2" s="1"/>
  <c r="K70" i="2"/>
  <c r="BD71" i="2"/>
  <c r="BD72" i="2"/>
  <c r="BD73" i="2"/>
  <c r="BD74" i="2"/>
  <c r="BD75" i="2"/>
  <c r="K76" i="2"/>
  <c r="X76" i="2"/>
  <c r="G78" i="2"/>
  <c r="I78" i="2"/>
  <c r="K78" i="2"/>
  <c r="K92" i="2" s="1"/>
  <c r="X92" i="2" s="1"/>
  <c r="BD79" i="2"/>
  <c r="BD80" i="2"/>
  <c r="G81" i="2"/>
  <c r="G92" i="2" s="1"/>
  <c r="Z92" i="2" s="1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BD91" i="2"/>
  <c r="I92" i="2"/>
  <c r="Y92" i="2"/>
  <c r="G94" i="2"/>
  <c r="G95" i="2" s="1"/>
  <c r="Z95" i="2" s="1"/>
  <c r="I94" i="2"/>
  <c r="I95" i="2" s="1"/>
  <c r="Y95" i="2" s="1"/>
  <c r="K94" i="2"/>
  <c r="K95" i="2"/>
  <c r="X95" i="2" s="1"/>
  <c r="G97" i="2"/>
  <c r="G107" i="2" s="1"/>
  <c r="Z107" i="2" s="1"/>
  <c r="I97" i="2"/>
  <c r="K97" i="2"/>
  <c r="BD98" i="2"/>
  <c r="BD99" i="2"/>
  <c r="G100" i="2"/>
  <c r="I100" i="2"/>
  <c r="I107" i="2" s="1"/>
  <c r="Y107" i="2" s="1"/>
  <c r="K100" i="2"/>
  <c r="BD101" i="2"/>
  <c r="BD102" i="2"/>
  <c r="G103" i="2"/>
  <c r="I103" i="2"/>
  <c r="K103" i="2"/>
  <c r="K107" i="2" s="1"/>
  <c r="X107" i="2" s="1"/>
  <c r="BD104" i="2"/>
  <c r="BD105" i="2"/>
  <c r="G106" i="2"/>
  <c r="I106" i="2"/>
  <c r="K106" i="2"/>
  <c r="G109" i="2"/>
  <c r="G116" i="2" s="1"/>
  <c r="Z116" i="2" s="1"/>
  <c r="I109" i="2"/>
  <c r="K109" i="2"/>
  <c r="BD110" i="2"/>
  <c r="BD111" i="2"/>
  <c r="BD112" i="2"/>
  <c r="BD113" i="2"/>
  <c r="G114" i="2"/>
  <c r="I114" i="2"/>
  <c r="I116" i="2" s="1"/>
  <c r="Y116" i="2" s="1"/>
  <c r="K114" i="2"/>
  <c r="K116" i="2" s="1"/>
  <c r="X116" i="2" s="1"/>
  <c r="BD115" i="2"/>
  <c r="G118" i="2"/>
  <c r="G127" i="2" s="1"/>
  <c r="Z127" i="2" s="1"/>
  <c r="I118" i="2"/>
  <c r="I127" i="2" s="1"/>
  <c r="Y127" i="2" s="1"/>
  <c r="K118" i="2"/>
  <c r="BD119" i="2"/>
  <c r="BD120" i="2"/>
  <c r="BD121" i="2"/>
  <c r="BD122" i="2"/>
  <c r="BD123" i="2"/>
  <c r="BD124" i="2"/>
  <c r="BD125" i="2"/>
  <c r="G126" i="2"/>
  <c r="I126" i="2"/>
  <c r="K126" i="2"/>
  <c r="K127" i="2"/>
  <c r="X127" i="2" s="1"/>
  <c r="G129" i="2"/>
  <c r="G138" i="2" s="1"/>
  <c r="Z138" i="2" s="1"/>
  <c r="I129" i="2"/>
  <c r="K129" i="2"/>
  <c r="G130" i="2"/>
  <c r="I130" i="2"/>
  <c r="K130" i="2"/>
  <c r="G131" i="2"/>
  <c r="I131" i="2"/>
  <c r="K131" i="2"/>
  <c r="G132" i="2"/>
  <c r="I132" i="2"/>
  <c r="K132" i="2"/>
  <c r="G133" i="2"/>
  <c r="I133" i="2"/>
  <c r="K133" i="2"/>
  <c r="G134" i="2"/>
  <c r="I134" i="2"/>
  <c r="K134" i="2"/>
  <c r="G135" i="2"/>
  <c r="I135" i="2"/>
  <c r="K135" i="2"/>
  <c r="G136" i="2"/>
  <c r="I136" i="2"/>
  <c r="K136" i="2"/>
  <c r="G137" i="2"/>
  <c r="I137" i="2"/>
  <c r="K137" i="2"/>
  <c r="I138" i="2"/>
  <c r="Y138" i="2" s="1"/>
  <c r="K138" i="2"/>
  <c r="X138" i="2" s="1"/>
  <c r="G8" i="3"/>
  <c r="I8" i="3"/>
  <c r="K8" i="3"/>
  <c r="K13" i="3" s="1"/>
  <c r="X13" i="3" s="1"/>
  <c r="K14" i="3" s="1"/>
  <c r="G9" i="3"/>
  <c r="G13" i="3" s="1"/>
  <c r="Z13" i="3" s="1"/>
  <c r="G14" i="3" s="1"/>
  <c r="G29" i="1" s="1"/>
  <c r="I9" i="3"/>
  <c r="K9" i="3"/>
  <c r="G10" i="3"/>
  <c r="I10" i="3"/>
  <c r="K10" i="3"/>
  <c r="G11" i="3"/>
  <c r="I11" i="3"/>
  <c r="K11" i="3"/>
  <c r="G12" i="3"/>
  <c r="I12" i="3"/>
  <c r="I13" i="3"/>
  <c r="Y13" i="3"/>
  <c r="I14" i="3" s="1"/>
  <c r="K12" i="3"/>
  <c r="G8" i="4"/>
  <c r="I8" i="4"/>
  <c r="K8" i="4"/>
  <c r="K26" i="4" s="1"/>
  <c r="X26" i="4" s="1"/>
  <c r="G9" i="4"/>
  <c r="I9" i="4"/>
  <c r="K9" i="4"/>
  <c r="G10" i="4"/>
  <c r="I10" i="4"/>
  <c r="K10" i="4"/>
  <c r="G11" i="4"/>
  <c r="I11" i="4"/>
  <c r="K11" i="4"/>
  <c r="G12" i="4"/>
  <c r="I12" i="4"/>
  <c r="K12" i="4"/>
  <c r="G13" i="4"/>
  <c r="I13" i="4"/>
  <c r="K13" i="4"/>
  <c r="G14" i="4"/>
  <c r="I14" i="4"/>
  <c r="K14" i="4"/>
  <c r="G15" i="4"/>
  <c r="I15" i="4"/>
  <c r="K15" i="4"/>
  <c r="G16" i="4"/>
  <c r="I16" i="4"/>
  <c r="K16" i="4"/>
  <c r="G17" i="4"/>
  <c r="I17" i="4"/>
  <c r="K17" i="4"/>
  <c r="G18" i="4"/>
  <c r="I18" i="4"/>
  <c r="K18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5" i="4"/>
  <c r="I25" i="4"/>
  <c r="K25" i="4"/>
  <c r="G26" i="4"/>
  <c r="Z26" i="4"/>
  <c r="I26" i="4"/>
  <c r="Y26" i="4" s="1"/>
  <c r="G28" i="4"/>
  <c r="I28" i="4"/>
  <c r="K28" i="4"/>
  <c r="K46" i="4" s="1"/>
  <c r="X46" i="4" s="1"/>
  <c r="G29" i="4"/>
  <c r="I29" i="4"/>
  <c r="K29" i="4"/>
  <c r="G30" i="4"/>
  <c r="I30" i="4"/>
  <c r="K30" i="4"/>
  <c r="G31" i="4"/>
  <c r="I31" i="4"/>
  <c r="K31" i="4"/>
  <c r="G32" i="4"/>
  <c r="I32" i="4"/>
  <c r="K32" i="4"/>
  <c r="G33" i="4"/>
  <c r="I33" i="4"/>
  <c r="K33" i="4"/>
  <c r="G34" i="4"/>
  <c r="I34" i="4"/>
  <c r="K34" i="4"/>
  <c r="G35" i="4"/>
  <c r="I35" i="4"/>
  <c r="K35" i="4"/>
  <c r="G36" i="4"/>
  <c r="I36" i="4"/>
  <c r="K36" i="4"/>
  <c r="G37" i="4"/>
  <c r="G46" i="4" s="1"/>
  <c r="Z46" i="4" s="1"/>
  <c r="I37" i="4"/>
  <c r="K37" i="4"/>
  <c r="G38" i="4"/>
  <c r="I38" i="4"/>
  <c r="K38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45" i="4"/>
  <c r="I45" i="4"/>
  <c r="K45" i="4"/>
  <c r="I46" i="4"/>
  <c r="Y46" i="4" s="1"/>
  <c r="G48" i="4"/>
  <c r="I48" i="4"/>
  <c r="K48" i="4"/>
  <c r="K50" i="4" s="1"/>
  <c r="X50" i="4" s="1"/>
  <c r="G49" i="4"/>
  <c r="G50" i="4" s="1"/>
  <c r="Z50" i="4" s="1"/>
  <c r="I49" i="4"/>
  <c r="K49" i="4"/>
  <c r="I50" i="4"/>
  <c r="Y50" i="4" s="1"/>
  <c r="G52" i="4"/>
  <c r="I52" i="4"/>
  <c r="I63" i="4" s="1"/>
  <c r="Y63" i="4" s="1"/>
  <c r="K52" i="4"/>
  <c r="K63" i="4" s="1"/>
  <c r="X63" i="4" s="1"/>
  <c r="G53" i="4"/>
  <c r="G63" i="4" s="1"/>
  <c r="Z63" i="4" s="1"/>
  <c r="I53" i="4"/>
  <c r="K53" i="4"/>
  <c r="G54" i="4"/>
  <c r="I54" i="4"/>
  <c r="K54" i="4"/>
  <c r="G55" i="4"/>
  <c r="I55" i="4"/>
  <c r="K55" i="4"/>
  <c r="G56" i="4"/>
  <c r="I56" i="4"/>
  <c r="K56" i="4"/>
  <c r="G57" i="4"/>
  <c r="I57" i="4"/>
  <c r="K57" i="4"/>
  <c r="G58" i="4"/>
  <c r="I58" i="4"/>
  <c r="K58" i="4"/>
  <c r="G59" i="4"/>
  <c r="I59" i="4"/>
  <c r="K59" i="4"/>
  <c r="G60" i="4"/>
  <c r="I60" i="4"/>
  <c r="K60" i="4"/>
  <c r="G61" i="4"/>
  <c r="I61" i="4"/>
  <c r="K61" i="4"/>
  <c r="G62" i="4"/>
  <c r="I62" i="4"/>
  <c r="K62" i="4"/>
  <c r="G65" i="4"/>
  <c r="G67" i="4" s="1"/>
  <c r="Z67" i="4" s="1"/>
  <c r="I65" i="4"/>
  <c r="K65" i="4"/>
  <c r="K67" i="4" s="1"/>
  <c r="X67" i="4" s="1"/>
  <c r="G66" i="4"/>
  <c r="I66" i="4"/>
  <c r="K66" i="4"/>
  <c r="I67" i="4"/>
  <c r="Y67" i="4" s="1"/>
  <c r="G69" i="4"/>
  <c r="I69" i="4"/>
  <c r="K69" i="4"/>
  <c r="K73" i="4" s="1"/>
  <c r="X73" i="4" s="1"/>
  <c r="G70" i="4"/>
  <c r="I70" i="4"/>
  <c r="I73" i="4" s="1"/>
  <c r="Y73" i="4" s="1"/>
  <c r="K70" i="4"/>
  <c r="G71" i="4"/>
  <c r="I71" i="4"/>
  <c r="K71" i="4"/>
  <c r="G72" i="4"/>
  <c r="I72" i="4"/>
  <c r="K72" i="4"/>
  <c r="G73" i="4"/>
  <c r="Z73" i="4"/>
  <c r="G75" i="4"/>
  <c r="I75" i="4"/>
  <c r="K75" i="4"/>
  <c r="K81" i="4" s="1"/>
  <c r="X81" i="4" s="1"/>
  <c r="G76" i="4"/>
  <c r="G81" i="4" s="1"/>
  <c r="Z81" i="4" s="1"/>
  <c r="I76" i="4"/>
  <c r="I81" i="4" s="1"/>
  <c r="Y81" i="4" s="1"/>
  <c r="K76" i="4"/>
  <c r="G77" i="4"/>
  <c r="I77" i="4"/>
  <c r="K77" i="4"/>
  <c r="G78" i="4"/>
  <c r="I78" i="4"/>
  <c r="K78" i="4"/>
  <c r="G79" i="4"/>
  <c r="I79" i="4"/>
  <c r="K79" i="4"/>
  <c r="G80" i="4"/>
  <c r="I80" i="4"/>
  <c r="K80" i="4"/>
  <c r="G83" i="4"/>
  <c r="I83" i="4"/>
  <c r="K83" i="4"/>
  <c r="G84" i="4"/>
  <c r="I84" i="4"/>
  <c r="K84" i="4"/>
  <c r="G85" i="4"/>
  <c r="I85" i="4"/>
  <c r="K85" i="4"/>
  <c r="K87" i="4" s="1"/>
  <c r="X87" i="4" s="1"/>
  <c r="G86" i="4"/>
  <c r="G87" i="4" s="1"/>
  <c r="Z87" i="4" s="1"/>
  <c r="I86" i="4"/>
  <c r="K86" i="4"/>
  <c r="I87" i="4"/>
  <c r="Y87" i="4" s="1"/>
  <c r="G89" i="4"/>
  <c r="I89" i="4"/>
  <c r="K89" i="4"/>
  <c r="G90" i="4"/>
  <c r="G91" i="4"/>
  <c r="Z91" i="4"/>
  <c r="I90" i="4"/>
  <c r="K90" i="4"/>
  <c r="I91" i="4"/>
  <c r="Y91" i="4" s="1"/>
  <c r="K91" i="4"/>
  <c r="X91" i="4"/>
  <c r="G8" i="5"/>
  <c r="I8" i="5"/>
  <c r="K8" i="5"/>
  <c r="G9" i="5"/>
  <c r="I9" i="5"/>
  <c r="I21" i="5" s="1"/>
  <c r="Y21" i="5" s="1"/>
  <c r="I22" i="5" s="1"/>
  <c r="K9" i="5"/>
  <c r="K21" i="5" s="1"/>
  <c r="X21" i="5" s="1"/>
  <c r="K22" i="5" s="1"/>
  <c r="G10" i="5"/>
  <c r="I10" i="5"/>
  <c r="K10" i="5"/>
  <c r="G11" i="5"/>
  <c r="I11" i="5"/>
  <c r="K11" i="5"/>
  <c r="G12" i="5"/>
  <c r="G21" i="5" s="1"/>
  <c r="Z21" i="5" s="1"/>
  <c r="G22" i="5" s="1"/>
  <c r="G31" i="1" s="1"/>
  <c r="I12" i="5"/>
  <c r="K12" i="5"/>
  <c r="G13" i="5"/>
  <c r="I13" i="5"/>
  <c r="K13" i="5"/>
  <c r="G14" i="5"/>
  <c r="I14" i="5"/>
  <c r="K14" i="5"/>
  <c r="G15" i="5"/>
  <c r="I15" i="5"/>
  <c r="K15" i="5"/>
  <c r="G16" i="5"/>
  <c r="I16" i="5"/>
  <c r="K16" i="5"/>
  <c r="G17" i="5"/>
  <c r="I17" i="5"/>
  <c r="K17" i="5"/>
  <c r="G18" i="5"/>
  <c r="I18" i="5"/>
  <c r="K18" i="5"/>
  <c r="G19" i="5"/>
  <c r="I19" i="5"/>
  <c r="K19" i="5"/>
  <c r="G20" i="5"/>
  <c r="I20" i="5"/>
  <c r="K20" i="5"/>
  <c r="D17" i="1"/>
  <c r="D19" i="1"/>
  <c r="G26" i="1"/>
  <c r="H26" i="1"/>
  <c r="H32" i="1"/>
  <c r="H18" i="1" s="1"/>
  <c r="H19" i="1" s="1"/>
  <c r="I92" i="4" l="1"/>
  <c r="K92" i="4"/>
  <c r="K139" i="2"/>
  <c r="G92" i="4"/>
  <c r="G30" i="1" s="1"/>
  <c r="I139" i="2"/>
  <c r="I29" i="1"/>
  <c r="F29" i="1" s="1"/>
  <c r="I31" i="1"/>
  <c r="F31" i="1"/>
  <c r="I28" i="1"/>
  <c r="G32" i="1"/>
  <c r="H16" i="1" s="1"/>
  <c r="F28" i="1"/>
  <c r="I30" i="1" l="1"/>
  <c r="I32" i="1" s="1"/>
  <c r="H17" i="1" s="1"/>
  <c r="H20" i="1" s="1"/>
  <c r="F30" i="1"/>
  <c r="F32" i="1"/>
</calcChain>
</file>

<file path=xl/sharedStrings.xml><?xml version="1.0" encoding="utf-8"?>
<sst xmlns="http://schemas.openxmlformats.org/spreadsheetml/2006/main" count="771" uniqueCount="358">
  <si>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</si>
  <si>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</si>
  <si>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</si>
  <si>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</si>
  <si>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</si>
  <si>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</si>
  <si>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</si>
  <si>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</si>
  <si>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</si>
  <si>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</si>
  <si>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</si>
  <si>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</si>
  <si>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</si>
  <si>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</si>
  <si>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</si>
  <si>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</si>
  <si>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</si>
  <si>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</si>
  <si>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</si>
  <si>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</si>
  <si>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</si>
  <si>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</si>
  <si>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</si>
  <si>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</si>
  <si>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</si>
  <si>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</si>
  <si>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</si>
  <si>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</si>
  <si>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</si>
  <si>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Zemní práce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</si>
  <si>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</si>
  <si>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</si>
  <si>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</si>
  <si>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</si>
  <si>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</si>
  <si>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</si>
  <si>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</si>
  <si>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</si>
  <si>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</si>
  <si>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</si>
  <si>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</si>
  <si>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078844111R00</t>
  </si>
  <si>
    <t>Úprava ostění otvoru při opravách omítnutím MC</t>
  </si>
  <si>
    <t>Strojovna:</t>
  </si>
  <si>
    <t>2*0,35*(1,4+2*2,2)</t>
  </si>
  <si>
    <t>2*0,05*(2*2,2+2*1,4)</t>
  </si>
  <si>
    <t>2*0,08*2*2,2</t>
  </si>
  <si>
    <t>3</t>
  </si>
  <si>
    <t>Svislé a kompletní konstrukce</t>
  </si>
  <si>
    <t>346255121R00</t>
  </si>
  <si>
    <t>Dolepení překladů pórovitými deskami tl. 5 cm</t>
  </si>
  <si>
    <t>2*0,35*1,4</t>
  </si>
  <si>
    <t>346275111R00</t>
  </si>
  <si>
    <t>Přizdívky z desek pórobetonových tl. 50 mm</t>
  </si>
  <si>
    <t>2*0,35*2,2</t>
  </si>
  <si>
    <t>346275112R00</t>
  </si>
  <si>
    <t>Přizdívky z desek pórobetonových tl. 75 mm</t>
  </si>
  <si>
    <t>61</t>
  </si>
  <si>
    <t>Upravy povrchů vnitřní</t>
  </si>
  <si>
    <t>611421231R00</t>
  </si>
  <si>
    <t>Oprava váp.omítek stropů do 10% plochy - štukových</t>
  </si>
  <si>
    <t>Šachta:</t>
  </si>
  <si>
    <t>2*(2,4*3,0)</t>
  </si>
  <si>
    <t>6,0*3,0</t>
  </si>
  <si>
    <t>611481211RT2</t>
  </si>
  <si>
    <t>Montáž výztužné sítě (perlinky) do stěrky-stropy včetně výztužné sítě a stěrkového tmelu</t>
  </si>
  <si>
    <t>0,1*32,40</t>
  </si>
  <si>
    <t>612409991RT2</t>
  </si>
  <si>
    <t>Začištění omítek kolem oken,dveří apod. s použitím suché maltové směsi</t>
  </si>
  <si>
    <t>m</t>
  </si>
  <si>
    <t>2*(4*1,53+4*2,2+0,82+2*1,3)</t>
  </si>
  <si>
    <t>612421231R00</t>
  </si>
  <si>
    <t>Oprava vápen.omítek stěn do 10 % pl. - štukových</t>
  </si>
  <si>
    <t>2*((2*2,4+2*3,0)*12,65-4*1,53*2,2-0,82*1,3)</t>
  </si>
  <si>
    <t>2*0,3*(4*1,53+4*2,2+0,82+2*1,3)</t>
  </si>
  <si>
    <t>2,7*(2*6,0+2*3,0)-0,9*2,0</t>
  </si>
  <si>
    <t>612481211RT2</t>
  </si>
  <si>
    <t>Montáž výztužné sítě (perlinky) do stěrky-stěny včetně výztužné sítě a stěrkového tmelu</t>
  </si>
  <si>
    <t>0,1*301,984</t>
  </si>
  <si>
    <t>63</t>
  </si>
  <si>
    <t>Podlahy a podlahové konstrukce</t>
  </si>
  <si>
    <t>631311121R00</t>
  </si>
  <si>
    <t>Doplnění mazanin betonem do 1 m2, do tl. 8 cm</t>
  </si>
  <si>
    <t>m3</t>
  </si>
  <si>
    <t>5% plochy:</t>
  </si>
  <si>
    <t>0,05*0,05*2*(2,4*3,0)</t>
  </si>
  <si>
    <t>0,05*0,05*6,0*3,0</t>
  </si>
  <si>
    <t>94</t>
  </si>
  <si>
    <t>Lešení a stavební výtahy</t>
  </si>
  <si>
    <t>941941032R00</t>
  </si>
  <si>
    <t>Montáž lešení leh.řad.s podlahami,š.do 1 m, H 30 m</t>
  </si>
  <si>
    <t>2*((2*2,4+2*3,0)*12,65)</t>
  </si>
  <si>
    <t>941941192R00</t>
  </si>
  <si>
    <t>Příplatek za každý měsíc použití lešení k pol.1032</t>
  </si>
  <si>
    <t>2*273,24</t>
  </si>
  <si>
    <t>941941832R00</t>
  </si>
  <si>
    <t>Demontáž lešení leh.řad.s podlahami,š.1 m, H 30 m</t>
  </si>
  <si>
    <t>941955001R00</t>
  </si>
  <si>
    <t>Lešení lehké pomocné, výška podlahy do 1,2 m</t>
  </si>
  <si>
    <t>95</t>
  </si>
  <si>
    <t>Dokončovací konstrukce na pozemních stavbách</t>
  </si>
  <si>
    <t>952901411R00</t>
  </si>
  <si>
    <t>Vyčištění ostatních objektů</t>
  </si>
  <si>
    <t>2*2,4*3,0</t>
  </si>
  <si>
    <t>Pfeifer</t>
  </si>
  <si>
    <t>Vlnová kotva DB 682 sada</t>
  </si>
  <si>
    <t>ks</t>
  </si>
  <si>
    <t>12</t>
  </si>
  <si>
    <t>96</t>
  </si>
  <si>
    <t>Bourání konstrukcí</t>
  </si>
  <si>
    <t>965043321RT1</t>
  </si>
  <si>
    <t>Bourání podkladů bet., potěr, tl, 10 cm, pl. 1 m2 mazanina tl. 5 - 8 cm s potěrem</t>
  </si>
  <si>
    <t>97</t>
  </si>
  <si>
    <t>Prorážení otvorů</t>
  </si>
  <si>
    <t>971052241R00</t>
  </si>
  <si>
    <t>Vybourání otvorů zdi želbet. 0,0225 m2, tl. 35 cm</t>
  </si>
  <si>
    <t>kus</t>
  </si>
  <si>
    <t>2</t>
  </si>
  <si>
    <t>978011121R00</t>
  </si>
  <si>
    <t>Otlučení omítek vnitřních vápenných stropů do 10 %</t>
  </si>
  <si>
    <t>978013121R00</t>
  </si>
  <si>
    <t>Otlučení omítek vnitřních stěn v rozsahu do 10 %</t>
  </si>
  <si>
    <t>99</t>
  </si>
  <si>
    <t>Staveništní přesun hmot</t>
  </si>
  <si>
    <t>999281111R00</t>
  </si>
  <si>
    <t xml:space="preserve">Přesun hmot pro opravy a údržbu do výšky 25 m </t>
  </si>
  <si>
    <t>t</t>
  </si>
  <si>
    <t>776</t>
  </si>
  <si>
    <t>Podlahy povlakové</t>
  </si>
  <si>
    <t>776591920R00</t>
  </si>
  <si>
    <t>Oprava povlakové podlahy do plochy 0,50 m2</t>
  </si>
  <si>
    <t>776981115R00</t>
  </si>
  <si>
    <t>Lišta podlahová ukončující</t>
  </si>
  <si>
    <t>2*(2*0,35+0,53+0,94+0,05+0,08)</t>
  </si>
  <si>
    <t>28412300</t>
  </si>
  <si>
    <t>Podlahovina PVC</t>
  </si>
  <si>
    <t>1,1*2*1,4*0,35</t>
  </si>
  <si>
    <t>998776102R00</t>
  </si>
  <si>
    <t xml:space="preserve">Přesun hmot pro podlahy povlakové, výšky do 12 m </t>
  </si>
  <si>
    <t>783</t>
  </si>
  <si>
    <t>Nátěry</t>
  </si>
  <si>
    <t>783824120R00</t>
  </si>
  <si>
    <t>Nátěr syntetický betonových povrchů 1x + 2x email</t>
  </si>
  <si>
    <t>783903811R00</t>
  </si>
  <si>
    <t>Odmaštění chemickými rozpouštědly</t>
  </si>
  <si>
    <t>2*((2*2,4+2*3,0)*12,65-4*1,53*2,2-0,82*1,3+2*2,4*3,0)</t>
  </si>
  <si>
    <t>784</t>
  </si>
  <si>
    <t>Malby</t>
  </si>
  <si>
    <t>784191101R00</t>
  </si>
  <si>
    <t>Penetrace podkladu univerzální</t>
  </si>
  <si>
    <t>784195112R00</t>
  </si>
  <si>
    <t>Malba tekutá Primalex Standard, bílá, 2 x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</si>
  <si>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</si>
  <si>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</si>
  <si>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</si>
  <si>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</si>
  <si>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</si>
  <si>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</si>
  <si>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979082318R00</t>
  </si>
  <si>
    <t xml:space="preserve">Vodorovná doprava suti a hmot po suchu do 6000 m </t>
  </si>
  <si>
    <t>979082319R00</t>
  </si>
  <si>
    <t xml:space="preserve">Příplatek k vodor.dopravě po suchu, dalších 1000 m </t>
  </si>
  <si>
    <t>979087212R00</t>
  </si>
  <si>
    <t xml:space="preserve">Nakládání suti na dopravní prostředky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</si>
  <si>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</si>
  <si>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</si>
  <si>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</si>
  <si>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</si>
  <si>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</si>
  <si>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</si>
  <si>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</si>
  <si>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</si>
  <si>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SO-01</t>
  </si>
  <si>
    <t>Společenská část</t>
  </si>
  <si>
    <t>SO-01 Společenská část</t>
  </si>
  <si>
    <t>1 Architektonicko-stavební řešení</t>
  </si>
  <si>
    <t>M33</t>
  </si>
  <si>
    <t>Montáže dopravních zař. a vah</t>
  </si>
  <si>
    <t>33-0001R</t>
  </si>
  <si>
    <t>Demontáž stávajícího výtahu</t>
  </si>
  <si>
    <t>33-0002R</t>
  </si>
  <si>
    <t>33-0003R</t>
  </si>
  <si>
    <t>33-0004R</t>
  </si>
  <si>
    <t>Monitorovací systém s on-line přenosem dat</t>
  </si>
  <si>
    <t>33-0005R</t>
  </si>
  <si>
    <t>Montážní lešení</t>
  </si>
  <si>
    <t>2 Výtahy</t>
  </si>
  <si>
    <t>E1</t>
  </si>
  <si>
    <t>Rozvaděč RV1</t>
  </si>
  <si>
    <t>221-111</t>
  </si>
  <si>
    <t>Rozvodnice s mont. deskou CS-75/200,IP54, ŠxVxH=500x700x200mm</t>
  </si>
  <si>
    <t>221-112</t>
  </si>
  <si>
    <t>Jistič LTN-32B/3</t>
  </si>
  <si>
    <t>Ks</t>
  </si>
  <si>
    <t>221-113</t>
  </si>
  <si>
    <t>Napěťová spošť SV-LT-X400 230VAC</t>
  </si>
  <si>
    <t>221-114</t>
  </si>
  <si>
    <t>Přepěťová ochrana 952 400 DEHNguard M, TNS, 275 V,  Imax=40 kA (8/20)</t>
  </si>
  <si>
    <t>221-115</t>
  </si>
  <si>
    <t>Jistič 16A - LTN16B/3</t>
  </si>
  <si>
    <t>221-116</t>
  </si>
  <si>
    <t>Jistič 20A - LTN20B/3</t>
  </si>
  <si>
    <t>221-117</t>
  </si>
  <si>
    <t>Jistič 20A - LTN20C/3</t>
  </si>
  <si>
    <t>221-118</t>
  </si>
  <si>
    <t>Proudový chránič s nadproudovou ochranou OLI-16B-1N-030AC</t>
  </si>
  <si>
    <t>221-119</t>
  </si>
  <si>
    <t>Proudový chránič LFE-25-4-030AC</t>
  </si>
  <si>
    <t>221-120</t>
  </si>
  <si>
    <t>JIstič LTN-10B/1</t>
  </si>
  <si>
    <t>221-121</t>
  </si>
  <si>
    <t>Jistič LTN-2B/1</t>
  </si>
  <si>
    <t>221-122</t>
  </si>
  <si>
    <t>Pojistka 230V/20mA, vč pouzdra</t>
  </si>
  <si>
    <t>221-123</t>
  </si>
  <si>
    <t>Instalační stykač RSI-20-11-A230</t>
  </si>
  <si>
    <t>221-124</t>
  </si>
  <si>
    <t>Signálka LED 230V AC, bílá</t>
  </si>
  <si>
    <t>221-125</t>
  </si>
  <si>
    <t>RSA 16 A Řadová svornice</t>
  </si>
  <si>
    <t>221-126</t>
  </si>
  <si>
    <t>RSA 2,5A Řadová svornice</t>
  </si>
  <si>
    <t>221-127</t>
  </si>
  <si>
    <t>SPÍNAČ BACO,32A,IP20 VSN32  4 patra, 8 kontaktů</t>
  </si>
  <si>
    <t>221-128</t>
  </si>
  <si>
    <t>Vývodka do P21</t>
  </si>
  <si>
    <t>Ee2</t>
  </si>
  <si>
    <t>Rozvaděč RV2</t>
  </si>
  <si>
    <t>221-129</t>
  </si>
  <si>
    <t>221-130</t>
  </si>
  <si>
    <t>221-131</t>
  </si>
  <si>
    <t>221-132</t>
  </si>
  <si>
    <t>221-133</t>
  </si>
  <si>
    <t>221-134</t>
  </si>
  <si>
    <t>221-135</t>
  </si>
  <si>
    <t>221-136</t>
  </si>
  <si>
    <t>221-137</t>
  </si>
  <si>
    <t>221-138</t>
  </si>
  <si>
    <t>221-139</t>
  </si>
  <si>
    <t>221-140</t>
  </si>
  <si>
    <t>221-141</t>
  </si>
  <si>
    <t>221-142</t>
  </si>
  <si>
    <t>221-143</t>
  </si>
  <si>
    <t>221-144</t>
  </si>
  <si>
    <t>221-145</t>
  </si>
  <si>
    <t>221-146</t>
  </si>
  <si>
    <t>E3</t>
  </si>
  <si>
    <t>Elektromontáže</t>
  </si>
  <si>
    <t>221-147</t>
  </si>
  <si>
    <t>Montáž rozvaděče RV</t>
  </si>
  <si>
    <t>221-148</t>
  </si>
  <si>
    <t>Demontáž rozvaděče RV11</t>
  </si>
  <si>
    <t>E4</t>
  </si>
  <si>
    <t>Kabely</t>
  </si>
  <si>
    <t>221-149</t>
  </si>
  <si>
    <t>KABEL SILOVÝ,IZOLACE PVC CYKY-J  3x1,5, pevně</t>
  </si>
  <si>
    <t>221-150</t>
  </si>
  <si>
    <t>KABEL SILOVÝ,IZOLACE PVC CYKY-J 3x2.5 , pevně</t>
  </si>
  <si>
    <t>221-151</t>
  </si>
  <si>
    <t>KABEL SILOVÝ,IZOLACE PVC CYKY-J  5x2,5 , pevně</t>
  </si>
  <si>
    <t>221-152</t>
  </si>
  <si>
    <t>KABEL SILOVÝ,IZOLACE PVC CYKY-O 3x1.5 , pevně</t>
  </si>
  <si>
    <t>221-153</t>
  </si>
  <si>
    <t>ŠNŮRA STŘEDNÍ,IZOLACE KAUČUK (CGSG) H05RN-F-X5x2.5  , pevně</t>
  </si>
  <si>
    <t>221-154</t>
  </si>
  <si>
    <t>áKabel SYKFY 4x2x0,8 do žlabu</t>
  </si>
  <si>
    <t>221-155</t>
  </si>
  <si>
    <t>VODIČ PRO POSPOJOVÁNÍ CY2,5 Žlutozelený, pevně</t>
  </si>
  <si>
    <t>221-156</t>
  </si>
  <si>
    <t>VODIČ PRO POSPOJOVÁNÍ CY6 Žlutozelený, pevně</t>
  </si>
  <si>
    <t>221-157</t>
  </si>
  <si>
    <t>Ukončení vodičů izolovaných s označením a zapojením v rozváděči do 2,5 mm2</t>
  </si>
  <si>
    <t>221-158</t>
  </si>
  <si>
    <t>Ukončení vodičů izolovaných s označením a zapojením v rozváděči 25 mm2</t>
  </si>
  <si>
    <t>221-159</t>
  </si>
  <si>
    <t>Ukončení kabelů vývodkou do 1 kV ucpávkovou do 4 žil P 21</t>
  </si>
  <si>
    <t>E5</t>
  </si>
  <si>
    <t>Přístroje</t>
  </si>
  <si>
    <t>221-161</t>
  </si>
  <si>
    <t>Bezpernostní tlačítko stiskací nástěnné v krabici,  IP54, hlavice čevená, 2xPK 1/1</t>
  </si>
  <si>
    <t>221-162</t>
  </si>
  <si>
    <t>Hlavní vypínač výtahu, vypni v nebezpečí'</t>
  </si>
  <si>
    <t>E6</t>
  </si>
  <si>
    <t>Úložný systém</t>
  </si>
  <si>
    <t>221-163</t>
  </si>
  <si>
    <t>LHD 20x20 LIŠTA HRANATÁ</t>
  </si>
  <si>
    <t>221-164</t>
  </si>
  <si>
    <t>LHD 40x20 LIŠTA HRANATÁ</t>
  </si>
  <si>
    <t>221-165</t>
  </si>
  <si>
    <t>LH 60x40 LIŠTA HRANATÁ</t>
  </si>
  <si>
    <t>221-166</t>
  </si>
  <si>
    <t>OCHRANNÁ TRUBKA BEZHALOGENOVÁ, komplet vč. příchytek a kotev po 600mm</t>
  </si>
  <si>
    <t>E7</t>
  </si>
  <si>
    <t>Úložný systém - celkem</t>
  </si>
  <si>
    <t>221-167</t>
  </si>
  <si>
    <t>Demontáž stávající instalace</t>
  </si>
  <si>
    <t>hod</t>
  </si>
  <si>
    <t>221-168</t>
  </si>
  <si>
    <t>Revizni technik</t>
  </si>
  <si>
    <t>221-169</t>
  </si>
  <si>
    <t>Doprava</t>
  </si>
  <si>
    <t>sb</t>
  </si>
  <si>
    <t>221-170</t>
  </si>
  <si>
    <t>221-171</t>
  </si>
  <si>
    <t>Dokumnetace skutečného provedení</t>
  </si>
  <si>
    <t>221-172</t>
  </si>
  <si>
    <t>Podružný materiál</t>
  </si>
  <si>
    <t>E8</t>
  </si>
  <si>
    <t>221-173</t>
  </si>
  <si>
    <t>VYSEKANI RYH VE ZDIVU CIHELNEM - HLOUBKA 30mm Sire  30 mm</t>
  </si>
  <si>
    <t>221-174</t>
  </si>
  <si>
    <t>VYBOURANI OTVORU VE ZDIVU CIHELNEM DO PRUMERU 60mm  Stena do 1000mm</t>
  </si>
  <si>
    <t>221-175</t>
  </si>
  <si>
    <t>HRUBA VYPLN RYH MALTOU Jakekoliv sire</t>
  </si>
  <si>
    <t>221-176</t>
  </si>
  <si>
    <t>ZAZDIVKA OTVORU O PRUMERU 60mm Stena do 1000mm</t>
  </si>
  <si>
    <t>E9</t>
  </si>
  <si>
    <t>Ostatní</t>
  </si>
  <si>
    <t>221-177</t>
  </si>
  <si>
    <t>Doprava, Přesun</t>
  </si>
  <si>
    <t>221-178</t>
  </si>
  <si>
    <t>PPV z montáže: materiál + práce</t>
  </si>
  <si>
    <t>3 Elektroinstalace silnoproud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</si>
  <si>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</si>
  <si>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</si>
  <si>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</si>
  <si>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</si>
  <si>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</si>
  <si>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</si>
  <si>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</si>
  <si>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</si>
  <si>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</si>
  <si>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</si>
  <si>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</si>
  <si>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</si>
  <si>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</si>
  <si>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</si>
  <si>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</si>
  <si>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</si>
  <si>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</si>
  <si>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</si>
  <si>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</si>
  <si>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</si>
  <si>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</si>
  <si>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</si>
  <si>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</si>
  <si>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</si>
  <si>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</si>
  <si>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</si>
  <si>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Pol21</t>
  </si>
  <si>
    <t>Fotodokumentace (před zahájením a v průběhu)</t>
  </si>
  <si>
    <t>Pol26</t>
  </si>
  <si>
    <t>Komplexní zkoušky</t>
  </si>
  <si>
    <t>4 Ostatní a vedlejší náklady</t>
  </si>
  <si>
    <t>Výměna výtahů Domova seniorů Vážany</t>
  </si>
  <si>
    <t>Opravy</t>
  </si>
  <si>
    <t>Výroba, dodávka a montáž výtahu 1600kg</t>
  </si>
  <si>
    <t>Dodávka a montáž náhradního zdroje pro výtah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</si>
</sst>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29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i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90">
    <xf numFmtId="0" fontId="0" fillId="0" borderId="0" xfId="0"/>
    <xf numFmtId="0" fontId="0" fillId="0" borderId="0" xfId="0" applyAlignme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0" xfId="0" applyNumberFormat="1" applyFont="1" applyFill="1" applyBorder="1" applyAlignment="1">
      <alignment horizontal="right" vertical="center"/>
    </xf>
    <xf numFmtId="4" fontId="8" fillId="4" borderId="11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13" xfId="0" applyNumberFormat="1" applyFont="1" applyBorder="1"/>
    <xf numFmtId="3" fontId="5" fillId="0" borderId="13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49" fontId="5" fillId="0" borderId="4" xfId="0" applyNumberFormat="1" applyFont="1" applyBorder="1" applyAlignment="1">
      <alignment horizontal="left"/>
    </xf>
    <xf numFmtId="0" fontId="5" fillId="0" borderId="0" xfId="0" applyFont="1" applyBorder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166" fontId="5" fillId="0" borderId="16" xfId="0" applyNumberFormat="1" applyFont="1" applyBorder="1"/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2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ont="1" applyFill="1" applyBorder="1" applyAlignment="1">
      <alignment horizontal="left"/>
    </xf>
    <xf numFmtId="0" fontId="3" fillId="3" borderId="18" xfId="1" applyFont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ont="1" applyFill="1" applyBorder="1" applyAlignment="1">
      <alignment horizontal="left"/>
    </xf>
    <xf numFmtId="0" fontId="3" fillId="3" borderId="22" xfId="1" applyFont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ont="1" applyFill="1" applyBorder="1"/>
    <xf numFmtId="0" fontId="5" fillId="0" borderId="0" xfId="1" applyFont="1"/>
    <xf numFmtId="0" fontId="3" fillId="0" borderId="0" xfId="1" applyFont="1"/>
    <xf numFmtId="0" fontId="3" fillId="0" borderId="0" xfId="1" applyAlignment="1">
      <alignment horizontal="right"/>
    </xf>
    <xf numFmtId="0" fontId="3" fillId="0" borderId="0" xfId="1" applyAlignment="1"/>
    <xf numFmtId="49" fontId="14" fillId="3" borderId="12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3" xfId="1" applyNumberFormat="1" applyFont="1" applyFill="1" applyBorder="1" applyAlignment="1">
      <alignment horizontal="center" wrapText="1"/>
    </xf>
    <xf numFmtId="0" fontId="14" fillId="3" borderId="12" xfId="1" applyFont="1" applyFill="1" applyBorder="1" applyAlignment="1">
      <alignment horizontal="center" wrapText="1"/>
    </xf>
    <xf numFmtId="0" fontId="3" fillId="3" borderId="12" xfId="1" applyFont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NumberFormat="1" applyFill="1" applyBorder="1" applyAlignment="1">
      <alignment horizontal="right"/>
    </xf>
    <xf numFmtId="0" fontId="3" fillId="2" borderId="5" xfId="1" applyNumberFormat="1" applyFill="1" applyBorder="1"/>
    <xf numFmtId="0" fontId="3" fillId="2" borderId="6" xfId="1" applyNumberFormat="1" applyFill="1" applyBorder="1"/>
    <xf numFmtId="0" fontId="3" fillId="2" borderId="13" xfId="1" applyNumberFormat="1" applyFill="1" applyBorder="1"/>
    <xf numFmtId="0" fontId="3" fillId="2" borderId="6" xfId="1" applyFill="1" applyBorder="1"/>
    <xf numFmtId="0" fontId="3" fillId="2" borderId="13" xfId="1" applyFill="1" applyBorder="1"/>
    <xf numFmtId="0" fontId="16" fillId="0" borderId="0" xfId="1" applyFont="1"/>
    <xf numFmtId="0" fontId="17" fillId="0" borderId="14" xfId="1" applyFont="1" applyBorder="1" applyAlignment="1">
      <alignment horizontal="center" vertical="top"/>
    </xf>
    <xf numFmtId="49" fontId="18" fillId="0" borderId="14" xfId="1" applyNumberFormat="1" applyFont="1" applyBorder="1" applyAlignment="1">
      <alignment horizontal="left" vertical="top" shrinkToFit="1"/>
    </xf>
    <xf numFmtId="0" fontId="18" fillId="0" borderId="14" xfId="1" applyFont="1" applyBorder="1" applyAlignment="1">
      <alignment vertical="top" wrapText="1"/>
    </xf>
    <xf numFmtId="49" fontId="19" fillId="0" borderId="14" xfId="1" applyNumberFormat="1" applyFont="1" applyBorder="1" applyAlignment="1">
      <alignment horizontal="center" shrinkToFit="1"/>
    </xf>
    <xf numFmtId="4" fontId="18" fillId="0" borderId="14" xfId="1" applyNumberFormat="1" applyFont="1" applyBorder="1" applyAlignment="1">
      <alignment horizontal="right" shrinkToFit="1"/>
    </xf>
    <xf numFmtId="4" fontId="19" fillId="0" borderId="14" xfId="1" applyNumberFormat="1" applyFont="1" applyFill="1" applyBorder="1" applyAlignment="1" applyProtection="1">
      <alignment horizontal="right"/>
      <protection locked="0"/>
    </xf>
    <xf numFmtId="4" fontId="19" fillId="0" borderId="14" xfId="1" applyNumberFormat="1" applyFont="1" applyBorder="1"/>
    <xf numFmtId="164" fontId="17" fillId="0" borderId="14" xfId="1" applyNumberFormat="1" applyFont="1" applyBorder="1"/>
    <xf numFmtId="4" fontId="17" fillId="0" borderId="13" xfId="1" applyNumberFormat="1" applyFont="1" applyBorder="1"/>
    <xf numFmtId="0" fontId="20" fillId="0" borderId="0" xfId="1" applyFont="1"/>
    <xf numFmtId="0" fontId="5" fillId="0" borderId="15" xfId="1" applyFont="1" applyBorder="1" applyAlignment="1">
      <alignment horizontal="center"/>
    </xf>
    <xf numFmtId="49" fontId="5" fillId="0" borderId="15" xfId="1" applyNumberFormat="1" applyFont="1" applyBorder="1" applyAlignment="1">
      <alignment horizontal="left"/>
    </xf>
    <xf numFmtId="4" fontId="3" fillId="0" borderId="5" xfId="1" applyNumberFormat="1" applyBorder="1"/>
    <xf numFmtId="0" fontId="21" fillId="0" borderId="0" xfId="1" applyFont="1" applyAlignment="1">
      <alignment wrapText="1"/>
    </xf>
    <xf numFmtId="4" fontId="22" fillId="5" borderId="25" xfId="1" applyNumberFormat="1" applyFont="1" applyFill="1" applyBorder="1" applyAlignment="1">
      <alignment horizontal="right" wrapText="1"/>
    </xf>
    <xf numFmtId="0" fontId="22" fillId="5" borderId="4" xfId="1" applyFont="1" applyFill="1" applyBorder="1" applyAlignment="1">
      <alignment horizontal="left" wrapText="1"/>
    </xf>
    <xf numFmtId="0" fontId="22" fillId="0" borderId="5" xfId="0" applyFont="1" applyBorder="1" applyAlignment="1">
      <alignment horizontal="right"/>
    </xf>
    <xf numFmtId="0" fontId="3" fillId="0" borderId="4" xfId="1" applyBorder="1"/>
    <xf numFmtId="0" fontId="3" fillId="0" borderId="0" xfId="1" applyBorder="1"/>
    <xf numFmtId="0" fontId="20" fillId="0" borderId="0" xfId="1" applyFont="1" applyAlignment="1">
      <alignment wrapText="1"/>
    </xf>
    <xf numFmtId="0" fontId="24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5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6" fillId="0" borderId="0" xfId="1" applyFont="1" applyAlignment="1"/>
    <xf numFmtId="0" fontId="27" fillId="0" borderId="0" xfId="1" applyFont="1" applyBorder="1"/>
    <xf numFmtId="3" fontId="27" fillId="0" borderId="0" xfId="1" applyNumberFormat="1" applyFont="1" applyBorder="1" applyAlignment="1">
      <alignment horizontal="right"/>
    </xf>
    <xf numFmtId="4" fontId="27" fillId="0" borderId="0" xfId="1" applyNumberFormat="1" applyFont="1" applyBorder="1"/>
    <xf numFmtId="0" fontId="26" fillId="0" borderId="0" xfId="1" applyFont="1" applyBorder="1" applyAlignment="1"/>
    <xf numFmtId="0" fontId="3" fillId="0" borderId="0" xfId="1" applyBorder="1" applyAlignment="1">
      <alignment horizontal="right"/>
    </xf>
    <xf numFmtId="0" fontId="9" fillId="0" borderId="4" xfId="1" applyFont="1" applyBorder="1" applyAlignment="1">
      <alignment horizontal="center"/>
    </xf>
    <xf numFmtId="49" fontId="9" fillId="0" borderId="0" xfId="1" applyNumberFormat="1" applyFont="1" applyBorder="1" applyAlignment="1">
      <alignment horizontal="left"/>
    </xf>
    <xf numFmtId="0" fontId="2" fillId="0" borderId="0" xfId="1" applyFont="1" applyBorder="1"/>
    <xf numFmtId="0" fontId="3" fillId="0" borderId="0" xfId="1" applyBorder="1" applyAlignment="1">
      <alignment horizontal="center"/>
    </xf>
    <xf numFmtId="0" fontId="3" fillId="0" borderId="0" xfId="1" applyNumberFormat="1" applyBorder="1" applyAlignment="1">
      <alignment horizontal="right"/>
    </xf>
    <xf numFmtId="4" fontId="3" fillId="0" borderId="5" xfId="1" applyNumberFormat="1" applyFont="1" applyBorder="1"/>
    <xf numFmtId="0" fontId="18" fillId="0" borderId="14" xfId="1" quotePrefix="1" applyFont="1" applyBorder="1" applyAlignment="1">
      <alignment vertical="top" wrapText="1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49" fontId="5" fillId="0" borderId="26" xfId="0" applyNumberFormat="1" applyFont="1" applyBorder="1" applyAlignment="1">
      <alignment horizontal="left"/>
    </xf>
    <xf numFmtId="0" fontId="5" fillId="0" borderId="27" xfId="0" applyFont="1" applyBorder="1"/>
    <xf numFmtId="3" fontId="5" fillId="0" borderId="1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29" xfId="0" applyFont="1" applyFill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2" xfId="0" applyNumberFormat="1" applyFont="1" applyBorder="1" applyAlignment="1">
      <alignment horizontal="right"/>
    </xf>
    <xf numFmtId="3" fontId="6" fillId="4" borderId="29" xfId="0" applyNumberFormat="1" applyFont="1" applyFill="1" applyBorder="1" applyAlignment="1">
      <alignment horizontal="right" vertical="center"/>
    </xf>
    <xf numFmtId="49" fontId="28" fillId="0" borderId="0" xfId="0" applyNumberFormat="1" applyFont="1" applyBorder="1" applyAlignment="1">
      <alignment horizontal="left"/>
    </xf>
    <xf numFmtId="49" fontId="28" fillId="0" borderId="27" xfId="0" applyNumberFormat="1" applyFont="1" applyBorder="1" applyAlignment="1">
      <alignment horizontal="left"/>
    </xf>
    <xf numFmtId="165" fontId="8" fillId="4" borderId="11" xfId="0" applyNumberFormat="1" applyFont="1" applyFill="1" applyBorder="1" applyAlignment="1">
      <alignment horizontal="right" vertical="center"/>
    </xf>
    <xf numFmtId="165" fontId="0" fillId="0" borderId="33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13" xfId="0" applyNumberFormat="1" applyBorder="1" applyAlignment="1">
      <alignment horizontal="right" vertical="center"/>
    </xf>
    <xf numFmtId="165" fontId="0" fillId="0" borderId="0" xfId="0" applyNumberFormat="1" applyBorder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9" xfId="0" applyNumberFormat="1" applyBorder="1" applyAlignment="1">
      <alignment horizontal="right" vertical="center"/>
    </xf>
    <xf numFmtId="165" fontId="0" fillId="0" borderId="34" xfId="0" applyNumberFormat="1" applyBorder="1" applyAlignment="1">
      <alignment horizontal="right" vertical="center"/>
    </xf>
    <xf numFmtId="0" fontId="8" fillId="0" borderId="0" xfId="1" applyFont="1" applyAlignment="1">
      <alignment horizontal="left"/>
    </xf>
    <xf numFmtId="49" fontId="22" fillId="5" borderId="35" xfId="1" applyNumberFormat="1" applyFont="1" applyFill="1" applyBorder="1" applyAlignment="1">
      <alignment horizontal="left" wrapText="1"/>
    </xf>
    <xf numFmtId="49" fontId="23" fillId="0" borderId="36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L29" sqref="L29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7" width="11" style="1" customWidth="1"/>
    <col min="8" max="8" width="11" customWidth="1"/>
    <col min="9" max="9" width="12.85546875" style="1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2"/>
      <c r="C2" s="3" t="s">
        <v>0</v>
      </c>
      <c r="E2" s="4"/>
      <c r="F2" s="3"/>
      <c r="G2" s="5"/>
      <c r="H2" s="6"/>
      <c r="I2" s="7"/>
      <c r="J2" s="2"/>
    </row>
    <row r="3" spans="2:14" ht="6" customHeight="1" x14ac:dyDescent="0.2">
      <c r="C3" s="8"/>
      <c r="D3" s="9" t="s">
        <v>1</v>
      </c>
    </row>
    <row r="4" spans="2:14" ht="4.5" customHeight="1" x14ac:dyDescent="0.2"/>
    <row r="5" spans="2:14" ht="13.5" customHeight="1" x14ac:dyDescent="0.25">
      <c r="C5" s="10" t="s">
        <v>2</v>
      </c>
      <c r="D5" s="11" t="s">
        <v>354</v>
      </c>
      <c r="E5" s="12"/>
      <c r="F5" s="13"/>
      <c r="G5" s="14"/>
      <c r="H5" s="13"/>
      <c r="N5" s="7"/>
    </row>
    <row r="7" spans="2:14" x14ac:dyDescent="0.2">
      <c r="C7" s="15"/>
      <c r="D7" s="16"/>
      <c r="H7" s="17"/>
      <c r="I7" s="16"/>
      <c r="J7" s="16"/>
    </row>
    <row r="8" spans="2:14" x14ac:dyDescent="0.2">
      <c r="C8" s="15"/>
      <c r="D8" s="16"/>
      <c r="H8" s="17"/>
      <c r="I8" s="16"/>
      <c r="J8" s="16"/>
    </row>
    <row r="9" spans="2:14" x14ac:dyDescent="0.2">
      <c r="D9" s="16"/>
      <c r="H9" s="17"/>
      <c r="I9" s="16"/>
      <c r="J9" s="16"/>
    </row>
    <row r="10" spans="2:14" ht="12.75" customHeight="1" x14ac:dyDescent="0.2">
      <c r="C10" s="17"/>
      <c r="D10" s="16"/>
      <c r="I10" s="17"/>
    </row>
    <row r="11" spans="2:14" ht="0.75" hidden="1" customHeight="1" x14ac:dyDescent="0.2">
      <c r="I11" s="17"/>
    </row>
    <row r="12" spans="2:14" ht="4.5" customHeight="1" x14ac:dyDescent="0.2">
      <c r="I12" s="17"/>
    </row>
    <row r="13" spans="2:14" ht="4.5" customHeight="1" x14ac:dyDescent="0.2"/>
    <row r="14" spans="2:14" ht="3.75" customHeight="1" x14ac:dyDescent="0.2"/>
    <row r="15" spans="2:14" ht="13.5" customHeight="1" x14ac:dyDescent="0.2">
      <c r="B15" s="18"/>
      <c r="C15" s="19"/>
      <c r="D15" s="19"/>
      <c r="E15" s="20"/>
      <c r="F15" s="21"/>
      <c r="G15" s="22"/>
      <c r="H15" s="23"/>
      <c r="I15" s="24" t="s">
        <v>3</v>
      </c>
      <c r="J15" s="25"/>
    </row>
    <row r="16" spans="2:14" ht="15" customHeight="1" x14ac:dyDescent="0.2">
      <c r="B16" s="26" t="s">
        <v>4</v>
      </c>
      <c r="C16" s="27"/>
      <c r="D16" s="28">
        <v>15</v>
      </c>
      <c r="E16" s="29" t="s">
        <v>5</v>
      </c>
      <c r="F16" s="30"/>
      <c r="G16" s="31"/>
      <c r="H16" s="181">
        <f>G32</f>
        <v>0</v>
      </c>
      <c r="I16" s="182"/>
      <c r="J16" s="32"/>
    </row>
    <row r="17" spans="2:11" x14ac:dyDescent="0.2">
      <c r="B17" s="26" t="s">
        <v>6</v>
      </c>
      <c r="C17" s="27"/>
      <c r="D17" s="28">
        <f>SazbaDPH1</f>
        <v>15</v>
      </c>
      <c r="E17" s="29" t="s">
        <v>5</v>
      </c>
      <c r="F17" s="33"/>
      <c r="G17" s="34"/>
      <c r="H17" s="183">
        <f>I32</f>
        <v>0</v>
      </c>
      <c r="I17" s="184"/>
      <c r="J17" s="35"/>
    </row>
    <row r="18" spans="2:11" x14ac:dyDescent="0.2">
      <c r="B18" s="26" t="s">
        <v>4</v>
      </c>
      <c r="C18" s="27"/>
      <c r="D18" s="28">
        <v>21</v>
      </c>
      <c r="E18" s="29" t="s">
        <v>5</v>
      </c>
      <c r="F18" s="33"/>
      <c r="G18" s="34"/>
      <c r="H18" s="183">
        <f>CEILING(H32,1)</f>
        <v>0</v>
      </c>
      <c r="I18" s="184"/>
      <c r="J18" s="35"/>
    </row>
    <row r="19" spans="2:11" ht="13.5" thickBot="1" x14ac:dyDescent="0.25">
      <c r="B19" s="26" t="s">
        <v>6</v>
      </c>
      <c r="C19" s="27"/>
      <c r="D19" s="28">
        <f>SazbaDPH2</f>
        <v>21</v>
      </c>
      <c r="E19" s="29" t="s">
        <v>5</v>
      </c>
      <c r="F19" s="36"/>
      <c r="G19" s="37"/>
      <c r="H19" s="185">
        <f>ROUND(H18*D18/100,1)</f>
        <v>0</v>
      </c>
      <c r="I19" s="186"/>
      <c r="J19" s="35"/>
    </row>
    <row r="20" spans="2:11" ht="16.5" thickBot="1" x14ac:dyDescent="0.25">
      <c r="B20" s="38" t="s">
        <v>7</v>
      </c>
      <c r="C20" s="39"/>
      <c r="D20" s="39"/>
      <c r="E20" s="40"/>
      <c r="F20" s="41"/>
      <c r="G20" s="42"/>
      <c r="H20" s="179">
        <f>SUM(SUM(H16:I19))</f>
        <v>0</v>
      </c>
      <c r="I20" s="180"/>
      <c r="J20" s="43"/>
    </row>
    <row r="23" spans="2:11" ht="1.5" customHeight="1" x14ac:dyDescent="0.2"/>
    <row r="24" spans="2:11" ht="15.75" customHeight="1" x14ac:dyDescent="0.25">
      <c r="B24" s="12" t="s">
        <v>8</v>
      </c>
      <c r="C24" s="44"/>
      <c r="D24" s="44"/>
      <c r="E24" s="44"/>
      <c r="F24" s="44"/>
      <c r="G24" s="44"/>
      <c r="H24" s="44"/>
      <c r="I24" s="44"/>
      <c r="J24" s="44"/>
      <c r="K24" s="45"/>
    </row>
    <row r="25" spans="2:11" ht="5.25" customHeight="1" x14ac:dyDescent="0.2">
      <c r="K25" s="45"/>
    </row>
    <row r="26" spans="2:11" ht="24" customHeight="1" x14ac:dyDescent="0.2">
      <c r="B26" s="46" t="s">
        <v>9</v>
      </c>
      <c r="C26" s="47"/>
      <c r="D26" s="47"/>
      <c r="E26" s="48"/>
      <c r="F26" s="172" t="s">
        <v>10</v>
      </c>
      <c r="G26" s="170" t="str">
        <f>CONCATENATE("Základ DPH ",SazbaDPH1," %")</f>
        <v>Základ DPH 15 %</v>
      </c>
      <c r="H26" s="49" t="str">
        <f>CONCATENATE("Základ DPH ",SazbaDPH2," %")</f>
        <v>Základ DPH 21 %</v>
      </c>
      <c r="I26" s="50" t="s">
        <v>11</v>
      </c>
    </row>
    <row r="27" spans="2:11" x14ac:dyDescent="0.2">
      <c r="B27" s="51" t="s">
        <v>172</v>
      </c>
      <c r="C27" s="52" t="s">
        <v>173</v>
      </c>
      <c r="D27" s="53"/>
      <c r="E27" s="54"/>
      <c r="F27" s="173"/>
      <c r="G27" s="55"/>
      <c r="H27" s="56"/>
      <c r="I27" s="56"/>
    </row>
    <row r="28" spans="2:11" x14ac:dyDescent="0.2">
      <c r="B28" s="57"/>
      <c r="C28" s="177" t="s">
        <v>175</v>
      </c>
      <c r="D28" s="58"/>
      <c r="E28" s="59"/>
      <c r="F28" s="174">
        <f>G28+H28+I28</f>
        <v>0</v>
      </c>
      <c r="G28" s="60">
        <f>'SO-01 1 '!G139</f>
        <v>0</v>
      </c>
      <c r="H28" s="61">
        <v>0</v>
      </c>
      <c r="I28" s="61">
        <f>(G28*SazbaDPH1)/100+(H28*SazbaDPH2)/100</f>
        <v>0</v>
      </c>
    </row>
    <row r="29" spans="2:11" x14ac:dyDescent="0.2">
      <c r="B29" s="57"/>
      <c r="C29" s="177" t="s">
        <v>186</v>
      </c>
      <c r="D29" s="58"/>
      <c r="E29" s="59"/>
      <c r="F29" s="174">
        <f>G29+H29+I29</f>
        <v>0</v>
      </c>
      <c r="G29" s="60">
        <f>'SO-01 2 '!G14</f>
        <v>0</v>
      </c>
      <c r="H29" s="61">
        <v>0</v>
      </c>
      <c r="I29" s="61">
        <f>(G29*SazbaDPH1)/100+(H29*SazbaDPH2)/100</f>
        <v>0</v>
      </c>
    </row>
    <row r="30" spans="2:11" x14ac:dyDescent="0.2">
      <c r="B30" s="57"/>
      <c r="C30" s="177" t="s">
        <v>322</v>
      </c>
      <c r="D30" s="58"/>
      <c r="E30" s="59"/>
      <c r="F30" s="174">
        <f>G30+H30+I30</f>
        <v>0</v>
      </c>
      <c r="G30" s="60">
        <f>'SO-01 3 '!G92</f>
        <v>0</v>
      </c>
      <c r="H30" s="61">
        <v>0</v>
      </c>
      <c r="I30" s="61">
        <f>(G30*SazbaDPH1)/100+(H30*SazbaDPH2)/100</f>
        <v>0</v>
      </c>
    </row>
    <row r="31" spans="2:11" x14ac:dyDescent="0.2">
      <c r="B31" s="166"/>
      <c r="C31" s="178" t="s">
        <v>353</v>
      </c>
      <c r="D31" s="167"/>
      <c r="E31" s="62"/>
      <c r="F31" s="175">
        <f>G31+H31+I31</f>
        <v>0</v>
      </c>
      <c r="G31" s="168">
        <f>'SO-01 4 '!G22</f>
        <v>0</v>
      </c>
      <c r="H31" s="169">
        <v>0</v>
      </c>
      <c r="I31" s="169">
        <f>(G31*SazbaDPH1)/100+(H31*SazbaDPH2)/100</f>
        <v>0</v>
      </c>
    </row>
    <row r="32" spans="2:11" ht="17.25" customHeight="1" x14ac:dyDescent="0.2">
      <c r="B32" s="63" t="s">
        <v>12</v>
      </c>
      <c r="C32" s="64"/>
      <c r="D32" s="65"/>
      <c r="E32" s="66"/>
      <c r="F32" s="176">
        <f>SUM(F27:F31)</f>
        <v>0</v>
      </c>
      <c r="G32" s="171">
        <f>SUM(G27:G31)</f>
        <v>0</v>
      </c>
      <c r="H32" s="67">
        <f>SUM(H27:H31)</f>
        <v>0</v>
      </c>
      <c r="I32" s="67">
        <f>SUM(I27:I31)</f>
        <v>0</v>
      </c>
    </row>
    <row r="33" spans="2:10" x14ac:dyDescent="0.2">
      <c r="B33" s="68"/>
      <c r="C33" s="68"/>
      <c r="D33" s="68"/>
      <c r="E33" s="68"/>
      <c r="F33" s="68"/>
      <c r="G33" s="68"/>
      <c r="H33" s="68"/>
      <c r="I33" s="68"/>
      <c r="J33" s="68"/>
    </row>
    <row r="34" spans="2:10" x14ac:dyDescent="0.2">
      <c r="B34" s="68"/>
      <c r="C34" s="68"/>
      <c r="D34" s="68"/>
      <c r="E34" s="68"/>
      <c r="F34" s="68"/>
      <c r="G34" s="68"/>
      <c r="H34" s="68"/>
      <c r="I34" s="68"/>
      <c r="J34" s="68"/>
    </row>
    <row r="35" spans="2:10" x14ac:dyDescent="0.2">
      <c r="B35" s="68"/>
      <c r="C35" s="68"/>
      <c r="D35" s="68"/>
      <c r="E35" s="68"/>
      <c r="F35" s="68"/>
      <c r="G35" s="68"/>
      <c r="H35" s="68"/>
      <c r="I35" s="68"/>
      <c r="J35" s="68"/>
    </row>
    <row r="36" spans="2:10" x14ac:dyDescent="0.2">
      <c r="B36" s="68"/>
      <c r="C36" s="68"/>
      <c r="D36" s="68"/>
      <c r="E36" s="68"/>
      <c r="F36" s="68"/>
      <c r="G36" s="68"/>
      <c r="H36" s="68"/>
      <c r="I36" s="68"/>
      <c r="J36" s="68"/>
    </row>
    <row r="37" spans="2:10" x14ac:dyDescent="0.2">
      <c r="B37" s="68"/>
      <c r="C37" s="68"/>
      <c r="D37" s="68"/>
      <c r="E37" s="68"/>
      <c r="F37" s="68"/>
      <c r="G37" s="68"/>
      <c r="H37" s="68"/>
      <c r="I37" s="68"/>
      <c r="J37" s="68"/>
    </row>
    <row r="38" spans="2:10" x14ac:dyDescent="0.2">
      <c r="B38" s="69"/>
      <c r="C38" s="69"/>
      <c r="D38" s="69"/>
      <c r="E38" s="69"/>
      <c r="F38" s="69"/>
      <c r="G38" s="164"/>
      <c r="H38" s="69"/>
      <c r="I38" s="164"/>
      <c r="J38" s="69"/>
    </row>
    <row r="39" spans="2:10" x14ac:dyDescent="0.2">
      <c r="B39" s="69"/>
      <c r="C39" s="69"/>
      <c r="D39" s="69"/>
      <c r="E39" s="69"/>
      <c r="F39" s="69"/>
      <c r="G39" s="164"/>
      <c r="H39" s="69"/>
      <c r="I39" s="164"/>
      <c r="J39" s="69"/>
    </row>
    <row r="40" spans="2:10" x14ac:dyDescent="0.2">
      <c r="B40" s="69"/>
      <c r="C40" s="69"/>
      <c r="D40" s="69"/>
      <c r="E40" s="69"/>
      <c r="F40" s="69"/>
      <c r="G40" s="164"/>
      <c r="H40" s="69"/>
      <c r="I40" s="164"/>
      <c r="J40" s="69"/>
    </row>
    <row r="41" spans="2:10" x14ac:dyDescent="0.2">
      <c r="B41" s="69"/>
      <c r="C41" s="69"/>
      <c r="D41" s="69"/>
      <c r="E41" s="69"/>
      <c r="F41" s="69"/>
      <c r="G41" s="164"/>
      <c r="H41" s="69"/>
      <c r="I41" s="164"/>
      <c r="J41" s="69"/>
    </row>
    <row r="42" spans="2:10" x14ac:dyDescent="0.2">
      <c r="B42" s="69"/>
      <c r="C42" s="70"/>
      <c r="D42" s="165"/>
      <c r="E42" s="70"/>
      <c r="F42" s="70"/>
      <c r="G42" s="164"/>
      <c r="H42" s="70"/>
      <c r="I42" s="164"/>
      <c r="J42" s="164"/>
    </row>
    <row r="43" spans="2:10" x14ac:dyDescent="0.2">
      <c r="B43" s="69"/>
      <c r="C43" s="69"/>
      <c r="D43" s="69"/>
      <c r="E43" s="69"/>
      <c r="F43" s="69"/>
      <c r="G43" s="164"/>
      <c r="H43" s="69"/>
      <c r="I43" s="164"/>
      <c r="J43" s="69"/>
    </row>
    <row r="44" spans="2:10" x14ac:dyDescent="0.2">
      <c r="B44" s="69"/>
      <c r="C44" s="69"/>
      <c r="D44" s="69"/>
      <c r="E44" s="69"/>
      <c r="F44" s="69"/>
      <c r="G44" s="164"/>
      <c r="H44" s="69"/>
      <c r="I44" s="164"/>
      <c r="J44" s="69"/>
    </row>
    <row r="45" spans="2:10" x14ac:dyDescent="0.2">
      <c r="B45" s="69"/>
      <c r="C45" s="69"/>
      <c r="D45" s="69"/>
      <c r="E45" s="69"/>
      <c r="F45" s="69"/>
      <c r="G45" s="164"/>
      <c r="H45" s="69"/>
      <c r="I45" s="164"/>
      <c r="J45" s="69"/>
    </row>
    <row r="46" spans="2:10" x14ac:dyDescent="0.2">
      <c r="B46" s="69"/>
      <c r="C46" s="69"/>
      <c r="D46" s="69"/>
      <c r="E46" s="69"/>
      <c r="F46" s="69"/>
      <c r="G46" s="164"/>
      <c r="H46" s="69"/>
      <c r="I46" s="164"/>
      <c r="J46" s="69"/>
    </row>
  </sheetData>
  <mergeCells count="5">
    <mergeCell ref="H20:I20"/>
    <mergeCell ref="H16:I16"/>
    <mergeCell ref="H17:I17"/>
    <mergeCell ref="H18:I18"/>
    <mergeCell ref="H19:I19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117"/>
  <sheetViews>
    <sheetView showGridLines="0" showZeros="0" zoomScaleNormal="100" workbookViewId="0">
      <selection activeCell="F8" sqref="F8:F137"/>
    </sheetView>
  </sheetViews>
  <sheetFormatPr defaultColWidth="9.140625" defaultRowHeight="12.75" x14ac:dyDescent="0.2"/>
  <cols>
    <col min="1" max="1" width="4.42578125" style="71" customWidth="1"/>
    <col min="2" max="2" width="11.5703125" style="71" customWidth="1"/>
    <col min="3" max="3" width="40.42578125" style="71" customWidth="1"/>
    <col min="4" max="4" width="5.5703125" style="71" customWidth="1"/>
    <col min="5" max="5" width="8.5703125" style="91" customWidth="1"/>
    <col min="6" max="6" width="9.85546875" style="71" customWidth="1"/>
    <col min="7" max="7" width="13.85546875" style="71" customWidth="1"/>
    <col min="8" max="8" width="11" style="71" hidden="1" customWidth="1"/>
    <col min="9" max="9" width="9.7109375" style="71" hidden="1" customWidth="1"/>
    <col min="10" max="10" width="11.28515625" style="71" hidden="1" customWidth="1"/>
    <col min="11" max="11" width="10.42578125" style="71" hidden="1" customWidth="1"/>
    <col min="12" max="12" width="75.42578125" style="71" customWidth="1"/>
    <col min="13" max="13" width="45.28515625" style="71" customWidth="1"/>
    <col min="14" max="55" width="9.140625" style="71"/>
    <col min="56" max="56" width="62.28515625" style="71" customWidth="1"/>
    <col min="57" max="16384" width="9.140625" style="71"/>
  </cols>
  <sheetData>
    <row r="1" spans="1:104" ht="15" customHeight="1" x14ac:dyDescent="0.25">
      <c r="A1" s="187" t="s">
        <v>13</v>
      </c>
      <c r="B1" s="187"/>
      <c r="C1" s="187"/>
      <c r="D1" s="187"/>
      <c r="E1" s="187"/>
      <c r="F1" s="187"/>
      <c r="G1" s="187"/>
    </row>
    <row r="2" spans="1:104" ht="3" customHeight="1" thickBot="1" x14ac:dyDescent="0.25">
      <c r="B2" s="72"/>
      <c r="C2" s="73"/>
      <c r="D2" s="73"/>
      <c r="E2" s="74"/>
      <c r="F2" s="73"/>
      <c r="G2" s="73"/>
    </row>
    <row r="3" spans="1:104" ht="13.5" customHeight="1" thickTop="1" x14ac:dyDescent="0.2">
      <c r="A3" s="75" t="s">
        <v>14</v>
      </c>
      <c r="B3" s="76"/>
      <c r="C3" s="77"/>
      <c r="D3" s="78" t="s">
        <v>174</v>
      </c>
      <c r="E3" s="79"/>
      <c r="F3" s="80"/>
      <c r="G3" s="81"/>
    </row>
    <row r="4" spans="1:104" ht="13.5" customHeight="1" thickBot="1" x14ac:dyDescent="0.25">
      <c r="A4" s="82" t="s">
        <v>15</v>
      </c>
      <c r="B4" s="83"/>
      <c r="C4" s="84"/>
      <c r="D4" s="85" t="s">
        <v>175</v>
      </c>
      <c r="E4" s="86"/>
      <c r="F4" s="87"/>
      <c r="G4" s="88"/>
    </row>
    <row r="5" spans="1:104" ht="13.5" thickTop="1" x14ac:dyDescent="0.2">
      <c r="A5" s="89"/>
      <c r="B5" s="90"/>
      <c r="C5" s="90"/>
      <c r="G5" s="92"/>
    </row>
    <row r="6" spans="1:104" s="98" customFormat="1" ht="26.25" customHeight="1" x14ac:dyDescent="0.2">
      <c r="A6" s="93" t="s">
        <v>16</v>
      </c>
      <c r="B6" s="94" t="s">
        <v>17</v>
      </c>
      <c r="C6" s="94" t="s">
        <v>18</v>
      </c>
      <c r="D6" s="94" t="s">
        <v>19</v>
      </c>
      <c r="E6" s="95" t="s">
        <v>20</v>
      </c>
      <c r="F6" s="94" t="s">
        <v>21</v>
      </c>
      <c r="G6" s="96" t="s">
        <v>22</v>
      </c>
      <c r="H6" s="97" t="s">
        <v>23</v>
      </c>
      <c r="I6" s="97" t="s">
        <v>24</v>
      </c>
      <c r="J6" s="97" t="s">
        <v>25</v>
      </c>
      <c r="K6" s="97" t="s">
        <v>26</v>
      </c>
    </row>
    <row r="7" spans="1:104" ht="14.25" customHeight="1" x14ac:dyDescent="0.2">
      <c r="A7" s="99" t="s">
        <v>27</v>
      </c>
      <c r="B7" s="100" t="s">
        <v>28</v>
      </c>
      <c r="C7" s="101" t="s">
        <v>355</v>
      </c>
      <c r="D7" s="102"/>
      <c r="E7" s="103"/>
      <c r="F7" s="103"/>
      <c r="G7" s="104"/>
      <c r="H7" s="105"/>
      <c r="I7" s="106"/>
      <c r="J7" s="107"/>
      <c r="K7" s="108"/>
      <c r="O7" s="109"/>
    </row>
    <row r="8" spans="1:104" x14ac:dyDescent="0.2">
      <c r="A8" s="110">
        <v>1</v>
      </c>
      <c r="B8" s="111" t="s">
        <v>41</v>
      </c>
      <c r="C8" s="112" t="s">
        <v>42</v>
      </c>
      <c r="D8" s="113" t="s">
        <v>30</v>
      </c>
      <c r="E8" s="114">
        <v>5.484</v>
      </c>
      <c r="F8" s="115"/>
      <c r="G8" s="116">
        <f>E8*F8</f>
        <v>0</v>
      </c>
      <c r="H8" s="117">
        <v>0</v>
      </c>
      <c r="I8" s="118">
        <f>E8*H8</f>
        <v>0</v>
      </c>
      <c r="J8" s="117">
        <v>0</v>
      </c>
      <c r="K8" s="118">
        <f>E8*J8</f>
        <v>0</v>
      </c>
      <c r="O8" s="109"/>
      <c r="Z8" s="119"/>
      <c r="AA8" s="119">
        <v>1</v>
      </c>
      <c r="AB8" s="119">
        <v>1</v>
      </c>
      <c r="AC8" s="119">
        <v>1</v>
      </c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CA8" s="119">
        <v>1</v>
      </c>
      <c r="CB8" s="119">
        <v>1</v>
      </c>
      <c r="CZ8" s="71">
        <v>1</v>
      </c>
    </row>
    <row r="9" spans="1:104" x14ac:dyDescent="0.2">
      <c r="A9" s="120"/>
      <c r="B9" s="121"/>
      <c r="C9" s="188" t="s">
        <v>43</v>
      </c>
      <c r="D9" s="189"/>
      <c r="E9" s="124">
        <v>0</v>
      </c>
      <c r="F9" s="125"/>
      <c r="G9" s="126"/>
      <c r="H9" s="127"/>
      <c r="I9" s="122"/>
      <c r="J9" s="128"/>
      <c r="K9" s="122"/>
      <c r="M9" s="123" t="s">
        <v>43</v>
      </c>
      <c r="O9" s="10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29" t="str">
        <f>C8</f>
        <v>Úprava ostění otvoru při opravách omítnutím MC</v>
      </c>
      <c r="BE9" s="119"/>
      <c r="BF9" s="119"/>
      <c r="BG9" s="119"/>
      <c r="BH9" s="119"/>
      <c r="BI9" s="119"/>
      <c r="BJ9" s="119"/>
      <c r="BK9" s="119"/>
    </row>
    <row r="10" spans="1:104" x14ac:dyDescent="0.2">
      <c r="A10" s="120"/>
      <c r="B10" s="121"/>
      <c r="C10" s="188" t="s">
        <v>44</v>
      </c>
      <c r="D10" s="189"/>
      <c r="E10" s="124">
        <v>4.0599999999999996</v>
      </c>
      <c r="F10" s="125"/>
      <c r="G10" s="126"/>
      <c r="H10" s="127"/>
      <c r="I10" s="122"/>
      <c r="J10" s="128"/>
      <c r="K10" s="122"/>
      <c r="M10" s="123" t="s">
        <v>44</v>
      </c>
      <c r="O10" s="10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29" t="str">
        <f>C9</f>
        <v>Strojovna:</v>
      </c>
      <c r="BE10" s="119"/>
      <c r="BF10" s="119"/>
      <c r="BG10" s="119"/>
      <c r="BH10" s="119"/>
      <c r="BI10" s="119"/>
      <c r="BJ10" s="119"/>
      <c r="BK10" s="119"/>
    </row>
    <row r="11" spans="1:104" x14ac:dyDescent="0.2">
      <c r="A11" s="120"/>
      <c r="B11" s="121"/>
      <c r="C11" s="188" t="s">
        <v>45</v>
      </c>
      <c r="D11" s="189"/>
      <c r="E11" s="124">
        <v>0.72</v>
      </c>
      <c r="F11" s="125"/>
      <c r="G11" s="126"/>
      <c r="H11" s="127"/>
      <c r="I11" s="122"/>
      <c r="J11" s="128"/>
      <c r="K11" s="122"/>
      <c r="M11" s="123" t="s">
        <v>45</v>
      </c>
      <c r="O11" s="10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29" t="str">
        <f>C10</f>
        <v>2*0,35*(1,4+2*2,2)</v>
      </c>
      <c r="BE11" s="119"/>
      <c r="BF11" s="119"/>
      <c r="BG11" s="119"/>
      <c r="BH11" s="119"/>
      <c r="BI11" s="119"/>
      <c r="BJ11" s="119"/>
      <c r="BK11" s="119"/>
    </row>
    <row r="12" spans="1:104" x14ac:dyDescent="0.2">
      <c r="A12" s="120"/>
      <c r="B12" s="121"/>
      <c r="C12" s="188" t="s">
        <v>46</v>
      </c>
      <c r="D12" s="189"/>
      <c r="E12" s="124">
        <v>0.70399999999999996</v>
      </c>
      <c r="F12" s="125"/>
      <c r="G12" s="126"/>
      <c r="H12" s="127"/>
      <c r="I12" s="122"/>
      <c r="J12" s="128"/>
      <c r="K12" s="122"/>
      <c r="M12" s="123" t="s">
        <v>46</v>
      </c>
      <c r="O12" s="10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29" t="str">
        <f>C11</f>
        <v>2*0,05*(2*2,2+2*1,4)</v>
      </c>
      <c r="BE12" s="119"/>
      <c r="BF12" s="119"/>
      <c r="BG12" s="119"/>
      <c r="BH12" s="119"/>
      <c r="BI12" s="119"/>
      <c r="BJ12" s="119"/>
      <c r="BK12" s="119"/>
    </row>
    <row r="13" spans="1:104" x14ac:dyDescent="0.2">
      <c r="A13" s="130" t="s">
        <v>31</v>
      </c>
      <c r="B13" s="131" t="s">
        <v>28</v>
      </c>
      <c r="C13" s="132" t="s">
        <v>355</v>
      </c>
      <c r="D13" s="133"/>
      <c r="E13" s="134"/>
      <c r="F13" s="134"/>
      <c r="G13" s="135">
        <f>SUM(G7:G12)</f>
        <v>0</v>
      </c>
      <c r="H13" s="136"/>
      <c r="I13" s="137">
        <f>SUM(I7:I12)</f>
        <v>0</v>
      </c>
      <c r="J13" s="138"/>
      <c r="K13" s="137">
        <f>SUM(K7:K12)</f>
        <v>0</v>
      </c>
      <c r="O13" s="109"/>
      <c r="X13" s="139">
        <f>K13</f>
        <v>0</v>
      </c>
      <c r="Y13" s="139">
        <f>I13</f>
        <v>0</v>
      </c>
      <c r="Z13" s="140">
        <f>G13</f>
        <v>0</v>
      </c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41"/>
      <c r="BB13" s="141"/>
      <c r="BC13" s="141"/>
      <c r="BD13" s="141"/>
      <c r="BE13" s="141"/>
      <c r="BF13" s="141"/>
      <c r="BG13" s="119"/>
      <c r="BH13" s="119"/>
      <c r="BI13" s="119"/>
      <c r="BJ13" s="119"/>
      <c r="BK13" s="119"/>
    </row>
    <row r="14" spans="1:104" ht="14.25" customHeight="1" x14ac:dyDescent="0.2">
      <c r="A14" s="99" t="s">
        <v>27</v>
      </c>
      <c r="B14" s="100" t="s">
        <v>47</v>
      </c>
      <c r="C14" s="101" t="s">
        <v>48</v>
      </c>
      <c r="D14" s="102"/>
      <c r="E14" s="103"/>
      <c r="F14" s="103"/>
      <c r="G14" s="104"/>
      <c r="H14" s="105"/>
      <c r="I14" s="106"/>
      <c r="J14" s="107"/>
      <c r="K14" s="108"/>
      <c r="O14" s="109"/>
    </row>
    <row r="15" spans="1:104" x14ac:dyDescent="0.2">
      <c r="A15" s="110">
        <v>2</v>
      </c>
      <c r="B15" s="111" t="s">
        <v>49</v>
      </c>
      <c r="C15" s="112" t="s">
        <v>50</v>
      </c>
      <c r="D15" s="113" t="s">
        <v>30</v>
      </c>
      <c r="E15" s="114">
        <v>0.98</v>
      </c>
      <c r="F15" s="115"/>
      <c r="G15" s="116">
        <f>E15*F15</f>
        <v>0</v>
      </c>
      <c r="H15" s="117">
        <v>4.8879999999996898E-2</v>
      </c>
      <c r="I15" s="118">
        <f>E15*H15</f>
        <v>4.7902399999996959E-2</v>
      </c>
      <c r="J15" s="117">
        <v>0</v>
      </c>
      <c r="K15" s="118">
        <f>E15*J15</f>
        <v>0</v>
      </c>
      <c r="O15" s="109"/>
      <c r="Z15" s="119"/>
      <c r="AA15" s="119">
        <v>1</v>
      </c>
      <c r="AB15" s="119">
        <v>1</v>
      </c>
      <c r="AC15" s="119">
        <v>1</v>
      </c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CA15" s="119">
        <v>1</v>
      </c>
      <c r="CB15" s="119">
        <v>1</v>
      </c>
      <c r="CZ15" s="71">
        <v>1</v>
      </c>
    </row>
    <row r="16" spans="1:104" x14ac:dyDescent="0.2">
      <c r="A16" s="120"/>
      <c r="B16" s="121"/>
      <c r="C16" s="188" t="s">
        <v>43</v>
      </c>
      <c r="D16" s="189"/>
      <c r="E16" s="124">
        <v>0</v>
      </c>
      <c r="F16" s="125"/>
      <c r="G16" s="126"/>
      <c r="H16" s="127"/>
      <c r="I16" s="122"/>
      <c r="J16" s="128"/>
      <c r="K16" s="122"/>
      <c r="M16" s="123" t="s">
        <v>43</v>
      </c>
      <c r="O16" s="10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29" t="str">
        <f>C15</f>
        <v>Dolepení překladů pórovitými deskami tl. 5 cm</v>
      </c>
      <c r="BE16" s="119"/>
      <c r="BF16" s="119"/>
      <c r="BG16" s="119"/>
      <c r="BH16" s="119"/>
      <c r="BI16" s="119"/>
      <c r="BJ16" s="119"/>
      <c r="BK16" s="119"/>
    </row>
    <row r="17" spans="1:104" x14ac:dyDescent="0.2">
      <c r="A17" s="120"/>
      <c r="B17" s="121"/>
      <c r="C17" s="188" t="s">
        <v>51</v>
      </c>
      <c r="D17" s="189"/>
      <c r="E17" s="124">
        <v>0.98</v>
      </c>
      <c r="F17" s="125"/>
      <c r="G17" s="126"/>
      <c r="H17" s="127"/>
      <c r="I17" s="122"/>
      <c r="J17" s="128"/>
      <c r="K17" s="122"/>
      <c r="M17" s="123" t="s">
        <v>51</v>
      </c>
      <c r="O17" s="10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29" t="str">
        <f>C16</f>
        <v>Strojovna:</v>
      </c>
      <c r="BE17" s="119"/>
      <c r="BF17" s="119"/>
      <c r="BG17" s="119"/>
      <c r="BH17" s="119"/>
      <c r="BI17" s="119"/>
      <c r="BJ17" s="119"/>
      <c r="BK17" s="119"/>
    </row>
    <row r="18" spans="1:104" x14ac:dyDescent="0.2">
      <c r="A18" s="110">
        <v>3</v>
      </c>
      <c r="B18" s="111" t="s">
        <v>52</v>
      </c>
      <c r="C18" s="112" t="s">
        <v>53</v>
      </c>
      <c r="D18" s="113" t="s">
        <v>30</v>
      </c>
      <c r="E18" s="114">
        <v>1.54</v>
      </c>
      <c r="F18" s="115"/>
      <c r="G18" s="116">
        <f>E18*F18</f>
        <v>0</v>
      </c>
      <c r="H18" s="117">
        <v>9.4730000000026807E-2</v>
      </c>
      <c r="I18" s="118">
        <f>E18*H18</f>
        <v>0.14588420000004129</v>
      </c>
      <c r="J18" s="117">
        <v>0</v>
      </c>
      <c r="K18" s="118">
        <f>E18*J18</f>
        <v>0</v>
      </c>
      <c r="O18" s="109"/>
      <c r="Z18" s="119"/>
      <c r="AA18" s="119">
        <v>1</v>
      </c>
      <c r="AB18" s="119">
        <v>1</v>
      </c>
      <c r="AC18" s="119">
        <v>1</v>
      </c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CA18" s="119">
        <v>1</v>
      </c>
      <c r="CB18" s="119">
        <v>1</v>
      </c>
      <c r="CZ18" s="71">
        <v>1</v>
      </c>
    </row>
    <row r="19" spans="1:104" x14ac:dyDescent="0.2">
      <c r="A19" s="120"/>
      <c r="B19" s="121"/>
      <c r="C19" s="188" t="s">
        <v>43</v>
      </c>
      <c r="D19" s="189"/>
      <c r="E19" s="124">
        <v>0</v>
      </c>
      <c r="F19" s="125"/>
      <c r="G19" s="126"/>
      <c r="H19" s="127"/>
      <c r="I19" s="122"/>
      <c r="J19" s="128"/>
      <c r="K19" s="122"/>
      <c r="M19" s="123" t="s">
        <v>43</v>
      </c>
      <c r="O19" s="10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29" t="str">
        <f>C18</f>
        <v>Přizdívky z desek pórobetonových tl. 50 mm</v>
      </c>
      <c r="BE19" s="119"/>
      <c r="BF19" s="119"/>
      <c r="BG19" s="119"/>
      <c r="BH19" s="119"/>
      <c r="BI19" s="119"/>
      <c r="BJ19" s="119"/>
      <c r="BK19" s="119"/>
    </row>
    <row r="20" spans="1:104" x14ac:dyDescent="0.2">
      <c r="A20" s="120"/>
      <c r="B20" s="121"/>
      <c r="C20" s="188" t="s">
        <v>54</v>
      </c>
      <c r="D20" s="189"/>
      <c r="E20" s="124">
        <v>1.54</v>
      </c>
      <c r="F20" s="125"/>
      <c r="G20" s="126"/>
      <c r="H20" s="127"/>
      <c r="I20" s="122"/>
      <c r="J20" s="128"/>
      <c r="K20" s="122"/>
      <c r="M20" s="123" t="s">
        <v>54</v>
      </c>
      <c r="O20" s="10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29" t="str">
        <f>C19</f>
        <v>Strojovna:</v>
      </c>
      <c r="BE20" s="119"/>
      <c r="BF20" s="119"/>
      <c r="BG20" s="119"/>
      <c r="BH20" s="119"/>
      <c r="BI20" s="119"/>
      <c r="BJ20" s="119"/>
      <c r="BK20" s="119"/>
    </row>
    <row r="21" spans="1:104" x14ac:dyDescent="0.2">
      <c r="A21" s="110">
        <v>4</v>
      </c>
      <c r="B21" s="111" t="s">
        <v>55</v>
      </c>
      <c r="C21" s="112" t="s">
        <v>56</v>
      </c>
      <c r="D21" s="113" t="s">
        <v>30</v>
      </c>
      <c r="E21" s="114">
        <v>1.54</v>
      </c>
      <c r="F21" s="115"/>
      <c r="G21" s="116">
        <f>E21*F21</f>
        <v>0</v>
      </c>
      <c r="H21" s="117">
        <v>0.100320000000011</v>
      </c>
      <c r="I21" s="118">
        <f>E21*H21</f>
        <v>0.15449280000001694</v>
      </c>
      <c r="J21" s="117">
        <v>0</v>
      </c>
      <c r="K21" s="118">
        <f>E21*J21</f>
        <v>0</v>
      </c>
      <c r="O21" s="109"/>
      <c r="Z21" s="119"/>
      <c r="AA21" s="119">
        <v>1</v>
      </c>
      <c r="AB21" s="119">
        <v>1</v>
      </c>
      <c r="AC21" s="119">
        <v>1</v>
      </c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CA21" s="119">
        <v>1</v>
      </c>
      <c r="CB21" s="119">
        <v>1</v>
      </c>
      <c r="CZ21" s="71">
        <v>1</v>
      </c>
    </row>
    <row r="22" spans="1:104" x14ac:dyDescent="0.2">
      <c r="A22" s="120"/>
      <c r="B22" s="121"/>
      <c r="C22" s="188" t="s">
        <v>43</v>
      </c>
      <c r="D22" s="189"/>
      <c r="E22" s="124">
        <v>0</v>
      </c>
      <c r="F22" s="125"/>
      <c r="G22" s="126"/>
      <c r="H22" s="127"/>
      <c r="I22" s="122"/>
      <c r="J22" s="128"/>
      <c r="K22" s="122"/>
      <c r="M22" s="123" t="s">
        <v>43</v>
      </c>
      <c r="O22" s="10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29" t="str">
        <f>C21</f>
        <v>Přizdívky z desek pórobetonových tl. 75 mm</v>
      </c>
      <c r="BE22" s="119"/>
      <c r="BF22" s="119"/>
      <c r="BG22" s="119"/>
      <c r="BH22" s="119"/>
      <c r="BI22" s="119"/>
      <c r="BJ22" s="119"/>
      <c r="BK22" s="119"/>
    </row>
    <row r="23" spans="1:104" x14ac:dyDescent="0.2">
      <c r="A23" s="120"/>
      <c r="B23" s="121"/>
      <c r="C23" s="188" t="s">
        <v>54</v>
      </c>
      <c r="D23" s="189"/>
      <c r="E23" s="124">
        <v>1.54</v>
      </c>
      <c r="F23" s="125"/>
      <c r="G23" s="126"/>
      <c r="H23" s="127"/>
      <c r="I23" s="122"/>
      <c r="J23" s="128"/>
      <c r="K23" s="122"/>
      <c r="M23" s="123" t="s">
        <v>54</v>
      </c>
      <c r="O23" s="10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29" t="str">
        <f>C22</f>
        <v>Strojovna:</v>
      </c>
      <c r="BE23" s="119"/>
      <c r="BF23" s="119"/>
      <c r="BG23" s="119"/>
      <c r="BH23" s="119"/>
      <c r="BI23" s="119"/>
      <c r="BJ23" s="119"/>
      <c r="BK23" s="119"/>
    </row>
    <row r="24" spans="1:104" x14ac:dyDescent="0.2">
      <c r="A24" s="130" t="s">
        <v>31</v>
      </c>
      <c r="B24" s="131" t="s">
        <v>47</v>
      </c>
      <c r="C24" s="132" t="s">
        <v>48</v>
      </c>
      <c r="D24" s="133"/>
      <c r="E24" s="134"/>
      <c r="F24" s="134"/>
      <c r="G24" s="135">
        <f>SUM(G14:G23)</f>
        <v>0</v>
      </c>
      <c r="H24" s="136"/>
      <c r="I24" s="137">
        <f>SUM(I14:I23)</f>
        <v>0.34827940000005519</v>
      </c>
      <c r="J24" s="138"/>
      <c r="K24" s="137">
        <f>SUM(K14:K23)</f>
        <v>0</v>
      </c>
      <c r="O24" s="109"/>
      <c r="X24" s="139">
        <f>K24</f>
        <v>0</v>
      </c>
      <c r="Y24" s="139">
        <f>I24</f>
        <v>0.34827940000005519</v>
      </c>
      <c r="Z24" s="140">
        <f>G24</f>
        <v>0</v>
      </c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41"/>
      <c r="BB24" s="141"/>
      <c r="BC24" s="141"/>
      <c r="BD24" s="141"/>
      <c r="BE24" s="141"/>
      <c r="BF24" s="141"/>
      <c r="BG24" s="119"/>
      <c r="BH24" s="119"/>
      <c r="BI24" s="119"/>
      <c r="BJ24" s="119"/>
      <c r="BK24" s="119"/>
    </row>
    <row r="25" spans="1:104" ht="14.25" customHeight="1" x14ac:dyDescent="0.2">
      <c r="A25" s="99" t="s">
        <v>27</v>
      </c>
      <c r="B25" s="100" t="s">
        <v>57</v>
      </c>
      <c r="C25" s="101" t="s">
        <v>58</v>
      </c>
      <c r="D25" s="102"/>
      <c r="E25" s="103"/>
      <c r="F25" s="103"/>
      <c r="G25" s="104"/>
      <c r="H25" s="105"/>
      <c r="I25" s="106"/>
      <c r="J25" s="107"/>
      <c r="K25" s="108"/>
      <c r="O25" s="109"/>
    </row>
    <row r="26" spans="1:104" x14ac:dyDescent="0.2">
      <c r="A26" s="110">
        <v>5</v>
      </c>
      <c r="B26" s="111" t="s">
        <v>59</v>
      </c>
      <c r="C26" s="112" t="s">
        <v>60</v>
      </c>
      <c r="D26" s="113" t="s">
        <v>30</v>
      </c>
      <c r="E26" s="114">
        <v>32.4</v>
      </c>
      <c r="F26" s="115"/>
      <c r="G26" s="116">
        <f>E26*F26</f>
        <v>0</v>
      </c>
      <c r="H26" s="117">
        <v>6.4500000000009498E-3</v>
      </c>
      <c r="I26" s="118">
        <f>E26*H26</f>
        <v>0.20898000000003075</v>
      </c>
      <c r="J26" s="117">
        <v>0</v>
      </c>
      <c r="K26" s="118">
        <f>E26*J26</f>
        <v>0</v>
      </c>
      <c r="O26" s="109"/>
      <c r="Z26" s="119"/>
      <c r="AA26" s="119">
        <v>1</v>
      </c>
      <c r="AB26" s="119">
        <v>1</v>
      </c>
      <c r="AC26" s="119">
        <v>1</v>
      </c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CA26" s="119">
        <v>1</v>
      </c>
      <c r="CB26" s="119">
        <v>1</v>
      </c>
      <c r="CZ26" s="71">
        <v>1</v>
      </c>
    </row>
    <row r="27" spans="1:104" x14ac:dyDescent="0.2">
      <c r="A27" s="120"/>
      <c r="B27" s="121"/>
      <c r="C27" s="188" t="s">
        <v>61</v>
      </c>
      <c r="D27" s="189"/>
      <c r="E27" s="124">
        <v>0</v>
      </c>
      <c r="F27" s="125"/>
      <c r="G27" s="126"/>
      <c r="H27" s="127"/>
      <c r="I27" s="122"/>
      <c r="J27" s="128"/>
      <c r="K27" s="122"/>
      <c r="M27" s="123" t="s">
        <v>61</v>
      </c>
      <c r="O27" s="10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29" t="str">
        <f>C26</f>
        <v>Oprava váp.omítek stropů do 10% plochy - štukových</v>
      </c>
      <c r="BE27" s="119"/>
      <c r="BF27" s="119"/>
      <c r="BG27" s="119"/>
      <c r="BH27" s="119"/>
      <c r="BI27" s="119"/>
      <c r="BJ27" s="119"/>
      <c r="BK27" s="119"/>
    </row>
    <row r="28" spans="1:104" x14ac:dyDescent="0.2">
      <c r="A28" s="120"/>
      <c r="B28" s="121"/>
      <c r="C28" s="188" t="s">
        <v>62</v>
      </c>
      <c r="D28" s="189"/>
      <c r="E28" s="124">
        <v>14.4</v>
      </c>
      <c r="F28" s="125"/>
      <c r="G28" s="126"/>
      <c r="H28" s="127"/>
      <c r="I28" s="122"/>
      <c r="J28" s="128"/>
      <c r="K28" s="122"/>
      <c r="M28" s="123" t="s">
        <v>62</v>
      </c>
      <c r="O28" s="10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29" t="str">
        <f>C27</f>
        <v>Šachta:</v>
      </c>
      <c r="BE28" s="119"/>
      <c r="BF28" s="119"/>
      <c r="BG28" s="119"/>
      <c r="BH28" s="119"/>
      <c r="BI28" s="119"/>
      <c r="BJ28" s="119"/>
      <c r="BK28" s="119"/>
    </row>
    <row r="29" spans="1:104" x14ac:dyDescent="0.2">
      <c r="A29" s="120"/>
      <c r="B29" s="121"/>
      <c r="C29" s="188" t="s">
        <v>43</v>
      </c>
      <c r="D29" s="189"/>
      <c r="E29" s="124">
        <v>0</v>
      </c>
      <c r="F29" s="125"/>
      <c r="G29" s="126"/>
      <c r="H29" s="127"/>
      <c r="I29" s="122"/>
      <c r="J29" s="128"/>
      <c r="K29" s="122"/>
      <c r="M29" s="123" t="s">
        <v>43</v>
      </c>
      <c r="O29" s="10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29" t="str">
        <f>C28</f>
        <v>2*(2,4*3,0)</v>
      </c>
      <c r="BE29" s="119"/>
      <c r="BF29" s="119"/>
      <c r="BG29" s="119"/>
      <c r="BH29" s="119"/>
      <c r="BI29" s="119"/>
      <c r="BJ29" s="119"/>
      <c r="BK29" s="119"/>
    </row>
    <row r="30" spans="1:104" x14ac:dyDescent="0.2">
      <c r="A30" s="120"/>
      <c r="B30" s="121"/>
      <c r="C30" s="188" t="s">
        <v>63</v>
      </c>
      <c r="D30" s="189"/>
      <c r="E30" s="124">
        <v>18</v>
      </c>
      <c r="F30" s="125"/>
      <c r="G30" s="126"/>
      <c r="H30" s="127"/>
      <c r="I30" s="122"/>
      <c r="J30" s="128"/>
      <c r="K30" s="122"/>
      <c r="M30" s="123" t="s">
        <v>63</v>
      </c>
      <c r="O30" s="10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29" t="str">
        <f>C29</f>
        <v>Strojovna:</v>
      </c>
      <c r="BE30" s="119"/>
      <c r="BF30" s="119"/>
      <c r="BG30" s="119"/>
      <c r="BH30" s="119"/>
      <c r="BI30" s="119"/>
      <c r="BJ30" s="119"/>
      <c r="BK30" s="119"/>
    </row>
    <row r="31" spans="1:104" ht="22.5" x14ac:dyDescent="0.2">
      <c r="A31" s="110">
        <v>6</v>
      </c>
      <c r="B31" s="111" t="s">
        <v>64</v>
      </c>
      <c r="C31" s="112" t="s">
        <v>65</v>
      </c>
      <c r="D31" s="113" t="s">
        <v>30</v>
      </c>
      <c r="E31" s="114">
        <v>3.24</v>
      </c>
      <c r="F31" s="115"/>
      <c r="G31" s="116">
        <f>E31*F31</f>
        <v>0</v>
      </c>
      <c r="H31" s="117">
        <v>4.1099999999971697E-3</v>
      </c>
      <c r="I31" s="118">
        <f>E31*H31</f>
        <v>1.3316399999990831E-2</v>
      </c>
      <c r="J31" s="117">
        <v>0</v>
      </c>
      <c r="K31" s="118">
        <f>E31*J31</f>
        <v>0</v>
      </c>
      <c r="O31" s="109"/>
      <c r="Z31" s="119"/>
      <c r="AA31" s="119">
        <v>1</v>
      </c>
      <c r="AB31" s="119">
        <v>1</v>
      </c>
      <c r="AC31" s="119">
        <v>1</v>
      </c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CA31" s="119">
        <v>1</v>
      </c>
      <c r="CB31" s="119">
        <v>1</v>
      </c>
      <c r="CZ31" s="71">
        <v>1</v>
      </c>
    </row>
    <row r="32" spans="1:104" ht="25.5" x14ac:dyDescent="0.2">
      <c r="A32" s="120"/>
      <c r="B32" s="121"/>
      <c r="C32" s="188" t="s">
        <v>66</v>
      </c>
      <c r="D32" s="189"/>
      <c r="E32" s="124">
        <v>3.24</v>
      </c>
      <c r="F32" s="125"/>
      <c r="G32" s="126"/>
      <c r="H32" s="127"/>
      <c r="I32" s="122"/>
      <c r="J32" s="128"/>
      <c r="K32" s="122"/>
      <c r="M32" s="123" t="s">
        <v>66</v>
      </c>
      <c r="O32" s="10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29" t="str">
        <f>C31</f>
        <v>Montáž výztužné sítě (perlinky) do stěrky-stropy včetně výztužné sítě a stěrkového tmelu</v>
      </c>
      <c r="BE32" s="119"/>
      <c r="BF32" s="119"/>
      <c r="BG32" s="119"/>
      <c r="BH32" s="119"/>
      <c r="BI32" s="119"/>
      <c r="BJ32" s="119"/>
      <c r="BK32" s="119"/>
    </row>
    <row r="33" spans="1:104" ht="22.5" x14ac:dyDescent="0.2">
      <c r="A33" s="110">
        <v>7</v>
      </c>
      <c r="B33" s="111" t="s">
        <v>67</v>
      </c>
      <c r="C33" s="112" t="s">
        <v>68</v>
      </c>
      <c r="D33" s="113" t="s">
        <v>69</v>
      </c>
      <c r="E33" s="114">
        <v>36.68</v>
      </c>
      <c r="F33" s="115"/>
      <c r="G33" s="116">
        <f>E33*F33</f>
        <v>0</v>
      </c>
      <c r="H33" s="117">
        <v>2.3799999999987199E-3</v>
      </c>
      <c r="I33" s="118">
        <f>E33*H33</f>
        <v>8.729839999995305E-2</v>
      </c>
      <c r="J33" s="117">
        <v>0</v>
      </c>
      <c r="K33" s="118">
        <f>E33*J33</f>
        <v>0</v>
      </c>
      <c r="O33" s="109"/>
      <c r="Z33" s="119"/>
      <c r="AA33" s="119">
        <v>1</v>
      </c>
      <c r="AB33" s="119">
        <v>1</v>
      </c>
      <c r="AC33" s="119">
        <v>1</v>
      </c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CA33" s="119">
        <v>1</v>
      </c>
      <c r="CB33" s="119">
        <v>1</v>
      </c>
      <c r="CZ33" s="71">
        <v>1</v>
      </c>
    </row>
    <row r="34" spans="1:104" ht="25.5" x14ac:dyDescent="0.2">
      <c r="A34" s="120"/>
      <c r="B34" s="121"/>
      <c r="C34" s="188" t="s">
        <v>61</v>
      </c>
      <c r="D34" s="189"/>
      <c r="E34" s="124">
        <v>0</v>
      </c>
      <c r="F34" s="125"/>
      <c r="G34" s="126"/>
      <c r="H34" s="127"/>
      <c r="I34" s="122"/>
      <c r="J34" s="128"/>
      <c r="K34" s="122"/>
      <c r="M34" s="123" t="s">
        <v>61</v>
      </c>
      <c r="O34" s="10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29" t="str">
        <f>C33</f>
        <v>Začištění omítek kolem oken,dveří apod. s použitím suché maltové směsi</v>
      </c>
      <c r="BE34" s="119"/>
      <c r="BF34" s="119"/>
      <c r="BG34" s="119"/>
      <c r="BH34" s="119"/>
      <c r="BI34" s="119"/>
      <c r="BJ34" s="119"/>
      <c r="BK34" s="119"/>
    </row>
    <row r="35" spans="1:104" x14ac:dyDescent="0.2">
      <c r="A35" s="120"/>
      <c r="B35" s="121"/>
      <c r="C35" s="188" t="s">
        <v>70</v>
      </c>
      <c r="D35" s="189"/>
      <c r="E35" s="124">
        <v>36.68</v>
      </c>
      <c r="F35" s="125"/>
      <c r="G35" s="126"/>
      <c r="H35" s="127"/>
      <c r="I35" s="122"/>
      <c r="J35" s="128"/>
      <c r="K35" s="122"/>
      <c r="M35" s="123" t="s">
        <v>70</v>
      </c>
      <c r="O35" s="10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29" t="str">
        <f>C34</f>
        <v>Šachta:</v>
      </c>
      <c r="BE35" s="119"/>
      <c r="BF35" s="119"/>
      <c r="BG35" s="119"/>
      <c r="BH35" s="119"/>
      <c r="BI35" s="119"/>
      <c r="BJ35" s="119"/>
      <c r="BK35" s="119"/>
    </row>
    <row r="36" spans="1:104" x14ac:dyDescent="0.2">
      <c r="A36" s="110">
        <v>8</v>
      </c>
      <c r="B36" s="111" t="s">
        <v>71</v>
      </c>
      <c r="C36" s="112" t="s">
        <v>72</v>
      </c>
      <c r="D36" s="113" t="s">
        <v>30</v>
      </c>
      <c r="E36" s="114">
        <v>301.98399999999998</v>
      </c>
      <c r="F36" s="115"/>
      <c r="G36" s="116">
        <f>E36*F36</f>
        <v>0</v>
      </c>
      <c r="H36" s="117">
        <v>5.7899999999975202E-3</v>
      </c>
      <c r="I36" s="118">
        <f>E36*H36</f>
        <v>1.748487359999251</v>
      </c>
      <c r="J36" s="117">
        <v>0</v>
      </c>
      <c r="K36" s="118">
        <f>E36*J36</f>
        <v>0</v>
      </c>
      <c r="O36" s="109"/>
      <c r="Z36" s="119"/>
      <c r="AA36" s="119">
        <v>1</v>
      </c>
      <c r="AB36" s="119">
        <v>1</v>
      </c>
      <c r="AC36" s="119">
        <v>1</v>
      </c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CA36" s="119">
        <v>1</v>
      </c>
      <c r="CB36" s="119">
        <v>1</v>
      </c>
      <c r="CZ36" s="71">
        <v>1</v>
      </c>
    </row>
    <row r="37" spans="1:104" x14ac:dyDescent="0.2">
      <c r="A37" s="120"/>
      <c r="B37" s="121"/>
      <c r="C37" s="188" t="s">
        <v>61</v>
      </c>
      <c r="D37" s="189"/>
      <c r="E37" s="124">
        <v>0</v>
      </c>
      <c r="F37" s="125"/>
      <c r="G37" s="126"/>
      <c r="H37" s="127"/>
      <c r="I37" s="122"/>
      <c r="J37" s="128"/>
      <c r="K37" s="122"/>
      <c r="M37" s="123" t="s">
        <v>61</v>
      </c>
      <c r="O37" s="10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29" t="str">
        <f>C36</f>
        <v>Oprava vápen.omítek stěn do 10 % pl. - štukových</v>
      </c>
      <c r="BE37" s="119"/>
      <c r="BF37" s="119"/>
      <c r="BG37" s="119"/>
      <c r="BH37" s="119"/>
      <c r="BI37" s="119"/>
      <c r="BJ37" s="119"/>
      <c r="BK37" s="119"/>
    </row>
    <row r="38" spans="1:104" x14ac:dyDescent="0.2">
      <c r="A38" s="120"/>
      <c r="B38" s="121"/>
      <c r="C38" s="188" t="s">
        <v>73</v>
      </c>
      <c r="D38" s="189"/>
      <c r="E38" s="124">
        <v>244.18</v>
      </c>
      <c r="F38" s="125"/>
      <c r="G38" s="126"/>
      <c r="H38" s="127"/>
      <c r="I38" s="122"/>
      <c r="J38" s="128"/>
      <c r="K38" s="122"/>
      <c r="M38" s="123" t="s">
        <v>73</v>
      </c>
      <c r="O38" s="10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29" t="str">
        <f>C37</f>
        <v>Šachta:</v>
      </c>
      <c r="BE38" s="119"/>
      <c r="BF38" s="119"/>
      <c r="BG38" s="119"/>
      <c r="BH38" s="119"/>
      <c r="BI38" s="119"/>
      <c r="BJ38" s="119"/>
      <c r="BK38" s="119"/>
    </row>
    <row r="39" spans="1:104" x14ac:dyDescent="0.2">
      <c r="A39" s="120"/>
      <c r="B39" s="121"/>
      <c r="C39" s="188" t="s">
        <v>74</v>
      </c>
      <c r="D39" s="189"/>
      <c r="E39" s="124">
        <v>11.004</v>
      </c>
      <c r="F39" s="125"/>
      <c r="G39" s="126"/>
      <c r="H39" s="127"/>
      <c r="I39" s="122"/>
      <c r="J39" s="128"/>
      <c r="K39" s="122"/>
      <c r="M39" s="123" t="s">
        <v>74</v>
      </c>
      <c r="O39" s="10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29" t="str">
        <f>C38</f>
        <v>2*((2*2,4+2*3,0)*12,65-4*1,53*2,2-0,82*1,3)</v>
      </c>
      <c r="BE39" s="119"/>
      <c r="BF39" s="119"/>
      <c r="BG39" s="119"/>
      <c r="BH39" s="119"/>
      <c r="BI39" s="119"/>
      <c r="BJ39" s="119"/>
      <c r="BK39" s="119"/>
    </row>
    <row r="40" spans="1:104" x14ac:dyDescent="0.2">
      <c r="A40" s="120"/>
      <c r="B40" s="121"/>
      <c r="C40" s="188" t="s">
        <v>43</v>
      </c>
      <c r="D40" s="189"/>
      <c r="E40" s="124">
        <v>0</v>
      </c>
      <c r="F40" s="125"/>
      <c r="G40" s="126"/>
      <c r="H40" s="127"/>
      <c r="I40" s="122"/>
      <c r="J40" s="128"/>
      <c r="K40" s="122"/>
      <c r="M40" s="123" t="s">
        <v>43</v>
      </c>
      <c r="O40" s="10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29" t="str">
        <f>C39</f>
        <v>2*0,3*(4*1,53+4*2,2+0,82+2*1,3)</v>
      </c>
      <c r="BE40" s="119"/>
      <c r="BF40" s="119"/>
      <c r="BG40" s="119"/>
      <c r="BH40" s="119"/>
      <c r="BI40" s="119"/>
      <c r="BJ40" s="119"/>
      <c r="BK40" s="119"/>
    </row>
    <row r="41" spans="1:104" x14ac:dyDescent="0.2">
      <c r="A41" s="120"/>
      <c r="B41" s="121"/>
      <c r="C41" s="188" t="s">
        <v>75</v>
      </c>
      <c r="D41" s="189"/>
      <c r="E41" s="124">
        <v>46.8</v>
      </c>
      <c r="F41" s="125"/>
      <c r="G41" s="126"/>
      <c r="H41" s="127"/>
      <c r="I41" s="122"/>
      <c r="J41" s="128"/>
      <c r="K41" s="122"/>
      <c r="M41" s="123" t="s">
        <v>75</v>
      </c>
      <c r="O41" s="10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29" t="str">
        <f>C40</f>
        <v>Strojovna:</v>
      </c>
      <c r="BE41" s="119"/>
      <c r="BF41" s="119"/>
      <c r="BG41" s="119"/>
      <c r="BH41" s="119"/>
      <c r="BI41" s="119"/>
      <c r="BJ41" s="119"/>
      <c r="BK41" s="119"/>
    </row>
    <row r="42" spans="1:104" ht="22.5" x14ac:dyDescent="0.2">
      <c r="A42" s="110">
        <v>9</v>
      </c>
      <c r="B42" s="111" t="s">
        <v>76</v>
      </c>
      <c r="C42" s="112" t="s">
        <v>77</v>
      </c>
      <c r="D42" s="113" t="s">
        <v>30</v>
      </c>
      <c r="E42" s="114">
        <v>30.198399999999999</v>
      </c>
      <c r="F42" s="115"/>
      <c r="G42" s="116">
        <f>E42*F42</f>
        <v>0</v>
      </c>
      <c r="H42" s="117">
        <v>3.6699999999996202E-3</v>
      </c>
      <c r="I42" s="118">
        <f>E42*H42</f>
        <v>0.11082812799998853</v>
      </c>
      <c r="J42" s="117">
        <v>0</v>
      </c>
      <c r="K42" s="118">
        <f>E42*J42</f>
        <v>0</v>
      </c>
      <c r="O42" s="109"/>
      <c r="Z42" s="119"/>
      <c r="AA42" s="119">
        <v>1</v>
      </c>
      <c r="AB42" s="119">
        <v>1</v>
      </c>
      <c r="AC42" s="119">
        <v>1</v>
      </c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CA42" s="119">
        <v>1</v>
      </c>
      <c r="CB42" s="119">
        <v>1</v>
      </c>
      <c r="CZ42" s="71">
        <v>1</v>
      </c>
    </row>
    <row r="43" spans="1:104" ht="25.5" x14ac:dyDescent="0.2">
      <c r="A43" s="120"/>
      <c r="B43" s="121"/>
      <c r="C43" s="188" t="s">
        <v>78</v>
      </c>
      <c r="D43" s="189"/>
      <c r="E43" s="124">
        <v>30.198399999999999</v>
      </c>
      <c r="F43" s="125"/>
      <c r="G43" s="126"/>
      <c r="H43" s="127"/>
      <c r="I43" s="122"/>
      <c r="J43" s="128"/>
      <c r="K43" s="122"/>
      <c r="M43" s="123" t="s">
        <v>78</v>
      </c>
      <c r="O43" s="10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29" t="str">
        <f>C42</f>
        <v>Montáž výztužné sítě (perlinky) do stěrky-stěny včetně výztužné sítě a stěrkového tmelu</v>
      </c>
      <c r="BE43" s="119"/>
      <c r="BF43" s="119"/>
      <c r="BG43" s="119"/>
      <c r="BH43" s="119"/>
      <c r="BI43" s="119"/>
      <c r="BJ43" s="119"/>
      <c r="BK43" s="119"/>
    </row>
    <row r="44" spans="1:104" x14ac:dyDescent="0.2">
      <c r="A44" s="130" t="s">
        <v>31</v>
      </c>
      <c r="B44" s="131" t="s">
        <v>57</v>
      </c>
      <c r="C44" s="132" t="s">
        <v>58</v>
      </c>
      <c r="D44" s="133"/>
      <c r="E44" s="134"/>
      <c r="F44" s="134"/>
      <c r="G44" s="135">
        <f>SUM(G25:G43)</f>
        <v>0</v>
      </c>
      <c r="H44" s="136"/>
      <c r="I44" s="137">
        <f>SUM(I25:I43)</f>
        <v>2.1689102879992141</v>
      </c>
      <c r="J44" s="138"/>
      <c r="K44" s="137">
        <f>SUM(K25:K43)</f>
        <v>0</v>
      </c>
      <c r="O44" s="109"/>
      <c r="X44" s="139">
        <f>K44</f>
        <v>0</v>
      </c>
      <c r="Y44" s="139">
        <f>I44</f>
        <v>2.1689102879992141</v>
      </c>
      <c r="Z44" s="140">
        <f>G44</f>
        <v>0</v>
      </c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41"/>
      <c r="BB44" s="141"/>
      <c r="BC44" s="141"/>
      <c r="BD44" s="141"/>
      <c r="BE44" s="141"/>
      <c r="BF44" s="141"/>
      <c r="BG44" s="119"/>
      <c r="BH44" s="119"/>
      <c r="BI44" s="119"/>
      <c r="BJ44" s="119"/>
      <c r="BK44" s="119"/>
    </row>
    <row r="45" spans="1:104" ht="14.25" customHeight="1" x14ac:dyDescent="0.2">
      <c r="A45" s="99" t="s">
        <v>27</v>
      </c>
      <c r="B45" s="100" t="s">
        <v>79</v>
      </c>
      <c r="C45" s="101" t="s">
        <v>80</v>
      </c>
      <c r="D45" s="102"/>
      <c r="E45" s="103"/>
      <c r="F45" s="103"/>
      <c r="G45" s="104"/>
      <c r="H45" s="105"/>
      <c r="I45" s="106"/>
      <c r="J45" s="107"/>
      <c r="K45" s="108"/>
      <c r="O45" s="109"/>
    </row>
    <row r="46" spans="1:104" x14ac:dyDescent="0.2">
      <c r="A46" s="110">
        <v>10</v>
      </c>
      <c r="B46" s="111" t="s">
        <v>81</v>
      </c>
      <c r="C46" s="112" t="s">
        <v>82</v>
      </c>
      <c r="D46" s="113" t="s">
        <v>83</v>
      </c>
      <c r="E46" s="114">
        <v>8.1000000000000003E-2</v>
      </c>
      <c r="F46" s="115"/>
      <c r="G46" s="116">
        <f>E46*F46</f>
        <v>0</v>
      </c>
      <c r="H46" s="117">
        <v>2.5</v>
      </c>
      <c r="I46" s="118">
        <f>E46*H46</f>
        <v>0.20250000000000001</v>
      </c>
      <c r="J46" s="117">
        <v>0</v>
      </c>
      <c r="K46" s="118">
        <f>E46*J46</f>
        <v>0</v>
      </c>
      <c r="O46" s="109"/>
      <c r="Z46" s="119"/>
      <c r="AA46" s="119">
        <v>1</v>
      </c>
      <c r="AB46" s="119">
        <v>1</v>
      </c>
      <c r="AC46" s="119">
        <v>1</v>
      </c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CA46" s="119">
        <v>1</v>
      </c>
      <c r="CB46" s="119">
        <v>1</v>
      </c>
      <c r="CZ46" s="71">
        <v>1</v>
      </c>
    </row>
    <row r="47" spans="1:104" x14ac:dyDescent="0.2">
      <c r="A47" s="120"/>
      <c r="B47" s="121"/>
      <c r="C47" s="188" t="s">
        <v>84</v>
      </c>
      <c r="D47" s="189"/>
      <c r="E47" s="124">
        <v>0</v>
      </c>
      <c r="F47" s="125"/>
      <c r="G47" s="126"/>
      <c r="H47" s="127"/>
      <c r="I47" s="122"/>
      <c r="J47" s="128"/>
      <c r="K47" s="122"/>
      <c r="M47" s="123" t="s">
        <v>84</v>
      </c>
      <c r="O47" s="10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29" t="str">
        <f>C46</f>
        <v>Doplnění mazanin betonem do 1 m2, do tl. 8 cm</v>
      </c>
      <c r="BE47" s="119"/>
      <c r="BF47" s="119"/>
      <c r="BG47" s="119"/>
      <c r="BH47" s="119"/>
      <c r="BI47" s="119"/>
      <c r="BJ47" s="119"/>
      <c r="BK47" s="119"/>
    </row>
    <row r="48" spans="1:104" x14ac:dyDescent="0.2">
      <c r="A48" s="120"/>
      <c r="B48" s="121"/>
      <c r="C48" s="188" t="s">
        <v>61</v>
      </c>
      <c r="D48" s="189"/>
      <c r="E48" s="124">
        <v>0</v>
      </c>
      <c r="F48" s="125"/>
      <c r="G48" s="126"/>
      <c r="H48" s="127"/>
      <c r="I48" s="122"/>
      <c r="J48" s="128"/>
      <c r="K48" s="122"/>
      <c r="M48" s="123" t="s">
        <v>61</v>
      </c>
      <c r="O48" s="10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29" t="str">
        <f>C47</f>
        <v>5% plochy:</v>
      </c>
      <c r="BE48" s="119"/>
      <c r="BF48" s="119"/>
      <c r="BG48" s="119"/>
      <c r="BH48" s="119"/>
      <c r="BI48" s="119"/>
      <c r="BJ48" s="119"/>
      <c r="BK48" s="119"/>
    </row>
    <row r="49" spans="1:104" x14ac:dyDescent="0.2">
      <c r="A49" s="120"/>
      <c r="B49" s="121"/>
      <c r="C49" s="188" t="s">
        <v>85</v>
      </c>
      <c r="D49" s="189"/>
      <c r="E49" s="124">
        <v>3.5999999999999997E-2</v>
      </c>
      <c r="F49" s="125"/>
      <c r="G49" s="126"/>
      <c r="H49" s="127"/>
      <c r="I49" s="122"/>
      <c r="J49" s="128"/>
      <c r="K49" s="122"/>
      <c r="M49" s="123" t="s">
        <v>85</v>
      </c>
      <c r="O49" s="10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29" t="str">
        <f>C48</f>
        <v>Šachta:</v>
      </c>
      <c r="BE49" s="119"/>
      <c r="BF49" s="119"/>
      <c r="BG49" s="119"/>
      <c r="BH49" s="119"/>
      <c r="BI49" s="119"/>
      <c r="BJ49" s="119"/>
      <c r="BK49" s="119"/>
    </row>
    <row r="50" spans="1:104" x14ac:dyDescent="0.2">
      <c r="A50" s="120"/>
      <c r="B50" s="121"/>
      <c r="C50" s="188" t="s">
        <v>43</v>
      </c>
      <c r="D50" s="189"/>
      <c r="E50" s="124">
        <v>0</v>
      </c>
      <c r="F50" s="125"/>
      <c r="G50" s="126"/>
      <c r="H50" s="127"/>
      <c r="I50" s="122"/>
      <c r="J50" s="128"/>
      <c r="K50" s="122"/>
      <c r="M50" s="123" t="s">
        <v>43</v>
      </c>
      <c r="O50" s="10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29" t="str">
        <f>C49</f>
        <v>0,05*0,05*2*(2,4*3,0)</v>
      </c>
      <c r="BE50" s="119"/>
      <c r="BF50" s="119"/>
      <c r="BG50" s="119"/>
      <c r="BH50" s="119"/>
      <c r="BI50" s="119"/>
      <c r="BJ50" s="119"/>
      <c r="BK50" s="119"/>
    </row>
    <row r="51" spans="1:104" x14ac:dyDescent="0.2">
      <c r="A51" s="120"/>
      <c r="B51" s="121"/>
      <c r="C51" s="188" t="s">
        <v>86</v>
      </c>
      <c r="D51" s="189"/>
      <c r="E51" s="124">
        <v>4.4999999999999998E-2</v>
      </c>
      <c r="F51" s="125"/>
      <c r="G51" s="126"/>
      <c r="H51" s="127"/>
      <c r="I51" s="122"/>
      <c r="J51" s="128"/>
      <c r="K51" s="122"/>
      <c r="M51" s="123" t="s">
        <v>86</v>
      </c>
      <c r="O51" s="10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29" t="str">
        <f>C50</f>
        <v>Strojovna:</v>
      </c>
      <c r="BE51" s="119"/>
      <c r="BF51" s="119"/>
      <c r="BG51" s="119"/>
      <c r="BH51" s="119"/>
      <c r="BI51" s="119"/>
      <c r="BJ51" s="119"/>
      <c r="BK51" s="119"/>
    </row>
    <row r="52" spans="1:104" x14ac:dyDescent="0.2">
      <c r="A52" s="130" t="s">
        <v>31</v>
      </c>
      <c r="B52" s="131" t="s">
        <v>79</v>
      </c>
      <c r="C52" s="132" t="s">
        <v>80</v>
      </c>
      <c r="D52" s="133"/>
      <c r="E52" s="134"/>
      <c r="F52" s="134"/>
      <c r="G52" s="135">
        <f>SUM(G45:G51)</f>
        <v>0</v>
      </c>
      <c r="H52" s="136"/>
      <c r="I52" s="137">
        <f>SUM(I45:I51)</f>
        <v>0.20250000000000001</v>
      </c>
      <c r="J52" s="138"/>
      <c r="K52" s="137">
        <f>SUM(K45:K51)</f>
        <v>0</v>
      </c>
      <c r="O52" s="109"/>
      <c r="X52" s="139">
        <f>K52</f>
        <v>0</v>
      </c>
      <c r="Y52" s="139">
        <f>I52</f>
        <v>0.20250000000000001</v>
      </c>
      <c r="Z52" s="140">
        <f>G52</f>
        <v>0</v>
      </c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41"/>
      <c r="BB52" s="141"/>
      <c r="BC52" s="141"/>
      <c r="BD52" s="141"/>
      <c r="BE52" s="141"/>
      <c r="BF52" s="141"/>
      <c r="BG52" s="119"/>
      <c r="BH52" s="119"/>
      <c r="BI52" s="119"/>
      <c r="BJ52" s="119"/>
      <c r="BK52" s="119"/>
    </row>
    <row r="53" spans="1:104" ht="14.25" customHeight="1" x14ac:dyDescent="0.2">
      <c r="A53" s="99" t="s">
        <v>27</v>
      </c>
      <c r="B53" s="100" t="s">
        <v>87</v>
      </c>
      <c r="C53" s="101" t="s">
        <v>88</v>
      </c>
      <c r="D53" s="102"/>
      <c r="E53" s="103"/>
      <c r="F53" s="103"/>
      <c r="G53" s="104"/>
      <c r="H53" s="105"/>
      <c r="I53" s="106"/>
      <c r="J53" s="107"/>
      <c r="K53" s="108"/>
      <c r="O53" s="109"/>
    </row>
    <row r="54" spans="1:104" x14ac:dyDescent="0.2">
      <c r="A54" s="110">
        <v>11</v>
      </c>
      <c r="B54" s="111" t="s">
        <v>89</v>
      </c>
      <c r="C54" s="112" t="s">
        <v>90</v>
      </c>
      <c r="D54" s="113" t="s">
        <v>30</v>
      </c>
      <c r="E54" s="114">
        <v>273.24</v>
      </c>
      <c r="F54" s="115"/>
      <c r="G54" s="116">
        <f>E54*F54</f>
        <v>0</v>
      </c>
      <c r="H54" s="117">
        <v>1.8380000000007599E-2</v>
      </c>
      <c r="I54" s="118">
        <f>E54*H54</f>
        <v>5.0221512000020763</v>
      </c>
      <c r="J54" s="117">
        <v>0</v>
      </c>
      <c r="K54" s="118">
        <f>E54*J54</f>
        <v>0</v>
      </c>
      <c r="O54" s="109"/>
      <c r="Z54" s="119"/>
      <c r="AA54" s="119">
        <v>1</v>
      </c>
      <c r="AB54" s="119">
        <v>1</v>
      </c>
      <c r="AC54" s="119">
        <v>1</v>
      </c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CA54" s="119">
        <v>1</v>
      </c>
      <c r="CB54" s="119">
        <v>1</v>
      </c>
      <c r="CZ54" s="71">
        <v>1</v>
      </c>
    </row>
    <row r="55" spans="1:104" x14ac:dyDescent="0.2">
      <c r="A55" s="120"/>
      <c r="B55" s="121"/>
      <c r="C55" s="188" t="s">
        <v>91</v>
      </c>
      <c r="D55" s="189"/>
      <c r="E55" s="124">
        <v>273.24</v>
      </c>
      <c r="F55" s="125"/>
      <c r="G55" s="126"/>
      <c r="H55" s="127"/>
      <c r="I55" s="122"/>
      <c r="J55" s="128"/>
      <c r="K55" s="122"/>
      <c r="M55" s="123" t="s">
        <v>91</v>
      </c>
      <c r="O55" s="10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29" t="str">
        <f>C54</f>
        <v>Montáž lešení leh.řad.s podlahami,š.do 1 m, H 30 m</v>
      </c>
      <c r="BE55" s="119"/>
      <c r="BF55" s="119"/>
      <c r="BG55" s="119"/>
      <c r="BH55" s="119"/>
      <c r="BI55" s="119"/>
      <c r="BJ55" s="119"/>
      <c r="BK55" s="119"/>
    </row>
    <row r="56" spans="1:104" x14ac:dyDescent="0.2">
      <c r="A56" s="110">
        <v>12</v>
      </c>
      <c r="B56" s="111" t="s">
        <v>92</v>
      </c>
      <c r="C56" s="112" t="s">
        <v>93</v>
      </c>
      <c r="D56" s="113" t="s">
        <v>30</v>
      </c>
      <c r="E56" s="114">
        <v>546.48</v>
      </c>
      <c r="F56" s="115"/>
      <c r="G56" s="116">
        <f>E56*F56</f>
        <v>0</v>
      </c>
      <c r="H56" s="117">
        <v>7.99999999999912E-4</v>
      </c>
      <c r="I56" s="118">
        <f>E56*H56</f>
        <v>0.43718399999995194</v>
      </c>
      <c r="J56" s="117">
        <v>0</v>
      </c>
      <c r="K56" s="118">
        <f>E56*J56</f>
        <v>0</v>
      </c>
      <c r="O56" s="109"/>
      <c r="Z56" s="119"/>
      <c r="AA56" s="119">
        <v>1</v>
      </c>
      <c r="AB56" s="119">
        <v>1</v>
      </c>
      <c r="AC56" s="119">
        <v>1</v>
      </c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CA56" s="119">
        <v>1</v>
      </c>
      <c r="CB56" s="119">
        <v>1</v>
      </c>
      <c r="CZ56" s="71">
        <v>1</v>
      </c>
    </row>
    <row r="57" spans="1:104" x14ac:dyDescent="0.2">
      <c r="A57" s="120"/>
      <c r="B57" s="121"/>
      <c r="C57" s="188" t="s">
        <v>94</v>
      </c>
      <c r="D57" s="189"/>
      <c r="E57" s="124">
        <v>546.48</v>
      </c>
      <c r="F57" s="125"/>
      <c r="G57" s="126"/>
      <c r="H57" s="127"/>
      <c r="I57" s="122"/>
      <c r="J57" s="128"/>
      <c r="K57" s="122"/>
      <c r="M57" s="123" t="s">
        <v>94</v>
      </c>
      <c r="O57" s="10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29" t="str">
        <f>C56</f>
        <v>Příplatek za každý měsíc použití lešení k pol.1032</v>
      </c>
      <c r="BE57" s="119"/>
      <c r="BF57" s="119"/>
      <c r="BG57" s="119"/>
      <c r="BH57" s="119"/>
      <c r="BI57" s="119"/>
      <c r="BJ57" s="119"/>
      <c r="BK57" s="119"/>
    </row>
    <row r="58" spans="1:104" x14ac:dyDescent="0.2">
      <c r="A58" s="110">
        <v>13</v>
      </c>
      <c r="B58" s="111" t="s">
        <v>95</v>
      </c>
      <c r="C58" s="112" t="s">
        <v>96</v>
      </c>
      <c r="D58" s="113" t="s">
        <v>30</v>
      </c>
      <c r="E58" s="114">
        <v>273.24</v>
      </c>
      <c r="F58" s="115"/>
      <c r="G58" s="116">
        <f>E58*F58</f>
        <v>0</v>
      </c>
      <c r="H58" s="117">
        <v>0</v>
      </c>
      <c r="I58" s="118">
        <f>E58*H58</f>
        <v>0</v>
      </c>
      <c r="J58" s="117">
        <v>0</v>
      </c>
      <c r="K58" s="118">
        <f>E58*J58</f>
        <v>0</v>
      </c>
      <c r="O58" s="109"/>
      <c r="Z58" s="119"/>
      <c r="AA58" s="119">
        <v>1</v>
      </c>
      <c r="AB58" s="119">
        <v>1</v>
      </c>
      <c r="AC58" s="119">
        <v>1</v>
      </c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CA58" s="119">
        <v>1</v>
      </c>
      <c r="CB58" s="119">
        <v>1</v>
      </c>
      <c r="CZ58" s="71">
        <v>1</v>
      </c>
    </row>
    <row r="59" spans="1:104" x14ac:dyDescent="0.2">
      <c r="A59" s="110">
        <v>14</v>
      </c>
      <c r="B59" s="111" t="s">
        <v>97</v>
      </c>
      <c r="C59" s="112" t="s">
        <v>98</v>
      </c>
      <c r="D59" s="113" t="s">
        <v>30</v>
      </c>
      <c r="E59" s="114">
        <v>18</v>
      </c>
      <c r="F59" s="115"/>
      <c r="G59" s="116">
        <f>E59*F59</f>
        <v>0</v>
      </c>
      <c r="H59" s="117">
        <v>3.4589999999980102E-2</v>
      </c>
      <c r="I59" s="118">
        <f>E59*H59</f>
        <v>0.62261999999964179</v>
      </c>
      <c r="J59" s="117">
        <v>0</v>
      </c>
      <c r="K59" s="118">
        <f>E59*J59</f>
        <v>0</v>
      </c>
      <c r="O59" s="109"/>
      <c r="Z59" s="119"/>
      <c r="AA59" s="119">
        <v>1</v>
      </c>
      <c r="AB59" s="119">
        <v>1</v>
      </c>
      <c r="AC59" s="119">
        <v>1</v>
      </c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CA59" s="119">
        <v>1</v>
      </c>
      <c r="CB59" s="119">
        <v>1</v>
      </c>
      <c r="CZ59" s="71">
        <v>1</v>
      </c>
    </row>
    <row r="60" spans="1:104" x14ac:dyDescent="0.2">
      <c r="A60" s="120"/>
      <c r="B60" s="121"/>
      <c r="C60" s="188" t="s">
        <v>63</v>
      </c>
      <c r="D60" s="189"/>
      <c r="E60" s="124">
        <v>18</v>
      </c>
      <c r="F60" s="125"/>
      <c r="G60" s="126"/>
      <c r="H60" s="127"/>
      <c r="I60" s="122"/>
      <c r="J60" s="128"/>
      <c r="K60" s="122"/>
      <c r="M60" s="123" t="s">
        <v>63</v>
      </c>
      <c r="O60" s="10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29" t="str">
        <f>C59</f>
        <v>Lešení lehké pomocné, výška podlahy do 1,2 m</v>
      </c>
      <c r="BE60" s="119"/>
      <c r="BF60" s="119"/>
      <c r="BG60" s="119"/>
      <c r="BH60" s="119"/>
      <c r="BI60" s="119"/>
      <c r="BJ60" s="119"/>
      <c r="BK60" s="119"/>
    </row>
    <row r="61" spans="1:104" x14ac:dyDescent="0.2">
      <c r="A61" s="130" t="s">
        <v>31</v>
      </c>
      <c r="B61" s="131" t="s">
        <v>87</v>
      </c>
      <c r="C61" s="132" t="s">
        <v>88</v>
      </c>
      <c r="D61" s="133"/>
      <c r="E61" s="134"/>
      <c r="F61" s="134"/>
      <c r="G61" s="135">
        <f>SUM(G53:G60)</f>
        <v>0</v>
      </c>
      <c r="H61" s="136"/>
      <c r="I61" s="137">
        <f>SUM(I53:I60)</f>
        <v>6.0819552000016701</v>
      </c>
      <c r="J61" s="138"/>
      <c r="K61" s="137">
        <f>SUM(K53:K60)</f>
        <v>0</v>
      </c>
      <c r="O61" s="109"/>
      <c r="X61" s="139">
        <f>K61</f>
        <v>0</v>
      </c>
      <c r="Y61" s="139">
        <f>I61</f>
        <v>6.0819552000016701</v>
      </c>
      <c r="Z61" s="140">
        <f>G61</f>
        <v>0</v>
      </c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41"/>
      <c r="BB61" s="141"/>
      <c r="BC61" s="141"/>
      <c r="BD61" s="141"/>
      <c r="BE61" s="141"/>
      <c r="BF61" s="141"/>
      <c r="BG61" s="119"/>
      <c r="BH61" s="119"/>
      <c r="BI61" s="119"/>
      <c r="BJ61" s="119"/>
      <c r="BK61" s="119"/>
    </row>
    <row r="62" spans="1:104" ht="14.25" customHeight="1" x14ac:dyDescent="0.2">
      <c r="A62" s="99" t="s">
        <v>27</v>
      </c>
      <c r="B62" s="100" t="s">
        <v>99</v>
      </c>
      <c r="C62" s="101" t="s">
        <v>100</v>
      </c>
      <c r="D62" s="102"/>
      <c r="E62" s="103"/>
      <c r="F62" s="103"/>
      <c r="G62" s="104"/>
      <c r="H62" s="105"/>
      <c r="I62" s="106"/>
      <c r="J62" s="107"/>
      <c r="K62" s="108"/>
      <c r="O62" s="109"/>
    </row>
    <row r="63" spans="1:104" x14ac:dyDescent="0.2">
      <c r="A63" s="110">
        <v>15</v>
      </c>
      <c r="B63" s="111" t="s">
        <v>101</v>
      </c>
      <c r="C63" s="112" t="s">
        <v>102</v>
      </c>
      <c r="D63" s="113" t="s">
        <v>30</v>
      </c>
      <c r="E63" s="114">
        <v>14.4</v>
      </c>
      <c r="F63" s="115"/>
      <c r="G63" s="116">
        <f>E63*F63</f>
        <v>0</v>
      </c>
      <c r="H63" s="117">
        <v>0</v>
      </c>
      <c r="I63" s="118">
        <f>E63*H63</f>
        <v>0</v>
      </c>
      <c r="J63" s="117">
        <v>0</v>
      </c>
      <c r="K63" s="118">
        <f>E63*J63</f>
        <v>0</v>
      </c>
      <c r="O63" s="109"/>
      <c r="Z63" s="119"/>
      <c r="AA63" s="119">
        <v>1</v>
      </c>
      <c r="AB63" s="119">
        <v>1</v>
      </c>
      <c r="AC63" s="119">
        <v>1</v>
      </c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CA63" s="119">
        <v>1</v>
      </c>
      <c r="CB63" s="119">
        <v>1</v>
      </c>
      <c r="CZ63" s="71">
        <v>1</v>
      </c>
    </row>
    <row r="64" spans="1:104" x14ac:dyDescent="0.2">
      <c r="A64" s="120"/>
      <c r="B64" s="121"/>
      <c r="C64" s="188" t="s">
        <v>103</v>
      </c>
      <c r="D64" s="189"/>
      <c r="E64" s="124">
        <v>14.4</v>
      </c>
      <c r="F64" s="125"/>
      <c r="G64" s="126"/>
      <c r="H64" s="127"/>
      <c r="I64" s="122"/>
      <c r="J64" s="128"/>
      <c r="K64" s="122"/>
      <c r="M64" s="123" t="s">
        <v>103</v>
      </c>
      <c r="O64" s="10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29" t="str">
        <f>C63</f>
        <v>Vyčištění ostatních objektů</v>
      </c>
      <c r="BE64" s="119"/>
      <c r="BF64" s="119"/>
      <c r="BG64" s="119"/>
      <c r="BH64" s="119"/>
      <c r="BI64" s="119"/>
      <c r="BJ64" s="119"/>
      <c r="BK64" s="119"/>
    </row>
    <row r="65" spans="1:104" x14ac:dyDescent="0.2">
      <c r="A65" s="110">
        <v>16</v>
      </c>
      <c r="B65" s="111" t="s">
        <v>104</v>
      </c>
      <c r="C65" s="112" t="s">
        <v>105</v>
      </c>
      <c r="D65" s="113" t="s">
        <v>106</v>
      </c>
      <c r="E65" s="114">
        <v>12</v>
      </c>
      <c r="F65" s="115"/>
      <c r="G65" s="116">
        <f>E65*F65</f>
        <v>0</v>
      </c>
      <c r="H65" s="117">
        <v>0</v>
      </c>
      <c r="I65" s="118">
        <f>E65*H65</f>
        <v>0</v>
      </c>
      <c r="J65" s="117"/>
      <c r="K65" s="118">
        <f>E65*J65</f>
        <v>0</v>
      </c>
      <c r="O65" s="109"/>
      <c r="Z65" s="119"/>
      <c r="AA65" s="119">
        <v>12</v>
      </c>
      <c r="AB65" s="119">
        <v>0</v>
      </c>
      <c r="AC65" s="119">
        <v>59</v>
      </c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CA65" s="119">
        <v>12</v>
      </c>
      <c r="CB65" s="119">
        <v>0</v>
      </c>
      <c r="CZ65" s="71">
        <v>1</v>
      </c>
    </row>
    <row r="66" spans="1:104" x14ac:dyDescent="0.2">
      <c r="A66" s="120"/>
      <c r="B66" s="121"/>
      <c r="C66" s="188" t="s">
        <v>43</v>
      </c>
      <c r="D66" s="189"/>
      <c r="E66" s="124">
        <v>0</v>
      </c>
      <c r="F66" s="125"/>
      <c r="G66" s="126"/>
      <c r="H66" s="127"/>
      <c r="I66" s="122"/>
      <c r="J66" s="128"/>
      <c r="K66" s="122"/>
      <c r="M66" s="123" t="s">
        <v>43</v>
      </c>
      <c r="O66" s="10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29" t="str">
        <f>C65</f>
        <v>Vlnová kotva DB 682 sada</v>
      </c>
      <c r="BE66" s="119"/>
      <c r="BF66" s="119"/>
      <c r="BG66" s="119"/>
      <c r="BH66" s="119"/>
      <c r="BI66" s="119"/>
      <c r="BJ66" s="119"/>
      <c r="BK66" s="119"/>
    </row>
    <row r="67" spans="1:104" x14ac:dyDescent="0.2">
      <c r="A67" s="120"/>
      <c r="B67" s="121"/>
      <c r="C67" s="188" t="s">
        <v>107</v>
      </c>
      <c r="D67" s="189"/>
      <c r="E67" s="124">
        <v>12</v>
      </c>
      <c r="F67" s="125"/>
      <c r="G67" s="126"/>
      <c r="H67" s="127"/>
      <c r="I67" s="122"/>
      <c r="J67" s="128"/>
      <c r="K67" s="122"/>
      <c r="M67" s="123">
        <v>12</v>
      </c>
      <c r="O67" s="10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29" t="str">
        <f>C66</f>
        <v>Strojovna:</v>
      </c>
      <c r="BE67" s="119"/>
      <c r="BF67" s="119"/>
      <c r="BG67" s="119"/>
      <c r="BH67" s="119"/>
      <c r="BI67" s="119"/>
      <c r="BJ67" s="119"/>
      <c r="BK67" s="119"/>
    </row>
    <row r="68" spans="1:104" x14ac:dyDescent="0.2">
      <c r="A68" s="130" t="s">
        <v>31</v>
      </c>
      <c r="B68" s="131" t="s">
        <v>99</v>
      </c>
      <c r="C68" s="132" t="s">
        <v>100</v>
      </c>
      <c r="D68" s="133"/>
      <c r="E68" s="134"/>
      <c r="F68" s="134"/>
      <c r="G68" s="135">
        <f>SUM(G62:G67)</f>
        <v>0</v>
      </c>
      <c r="H68" s="136"/>
      <c r="I68" s="137">
        <f>SUM(I62:I67)</f>
        <v>0</v>
      </c>
      <c r="J68" s="138"/>
      <c r="K68" s="137">
        <f>SUM(K62:K67)</f>
        <v>0</v>
      </c>
      <c r="O68" s="109"/>
      <c r="X68" s="139">
        <f>K68</f>
        <v>0</v>
      </c>
      <c r="Y68" s="139">
        <f>I68</f>
        <v>0</v>
      </c>
      <c r="Z68" s="140">
        <f>G68</f>
        <v>0</v>
      </c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41"/>
      <c r="BB68" s="141"/>
      <c r="BC68" s="141"/>
      <c r="BD68" s="141"/>
      <c r="BE68" s="141"/>
      <c r="BF68" s="141"/>
      <c r="BG68" s="119"/>
      <c r="BH68" s="119"/>
      <c r="BI68" s="119"/>
      <c r="BJ68" s="119"/>
      <c r="BK68" s="119"/>
    </row>
    <row r="69" spans="1:104" ht="14.25" customHeight="1" x14ac:dyDescent="0.2">
      <c r="A69" s="99" t="s">
        <v>27</v>
      </c>
      <c r="B69" s="100" t="s">
        <v>108</v>
      </c>
      <c r="C69" s="101" t="s">
        <v>109</v>
      </c>
      <c r="D69" s="102"/>
      <c r="E69" s="103"/>
      <c r="F69" s="103"/>
      <c r="G69" s="104"/>
      <c r="H69" s="105"/>
      <c r="I69" s="106"/>
      <c r="J69" s="107"/>
      <c r="K69" s="108"/>
      <c r="O69" s="109"/>
    </row>
    <row r="70" spans="1:104" ht="22.5" x14ac:dyDescent="0.2">
      <c r="A70" s="110">
        <v>17</v>
      </c>
      <c r="B70" s="111" t="s">
        <v>110</v>
      </c>
      <c r="C70" s="112" t="s">
        <v>111</v>
      </c>
      <c r="D70" s="113" t="s">
        <v>83</v>
      </c>
      <c r="E70" s="114">
        <v>8.1000000000000003E-2</v>
      </c>
      <c r="F70" s="115"/>
      <c r="G70" s="116">
        <f>E70*F70</f>
        <v>0</v>
      </c>
      <c r="H70" s="117">
        <v>0</v>
      </c>
      <c r="I70" s="118">
        <f>E70*H70</f>
        <v>0</v>
      </c>
      <c r="J70" s="117">
        <v>-2.2000000000007298</v>
      </c>
      <c r="K70" s="118">
        <f>E70*J70</f>
        <v>-0.17820000000005912</v>
      </c>
      <c r="O70" s="109"/>
      <c r="Z70" s="119"/>
      <c r="AA70" s="119">
        <v>1</v>
      </c>
      <c r="AB70" s="119">
        <v>1</v>
      </c>
      <c r="AC70" s="119">
        <v>1</v>
      </c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CA70" s="119">
        <v>1</v>
      </c>
      <c r="CB70" s="119">
        <v>1</v>
      </c>
      <c r="CZ70" s="71">
        <v>1</v>
      </c>
    </row>
    <row r="71" spans="1:104" ht="25.5" x14ac:dyDescent="0.2">
      <c r="A71" s="120"/>
      <c r="B71" s="121"/>
      <c r="C71" s="188" t="s">
        <v>84</v>
      </c>
      <c r="D71" s="189"/>
      <c r="E71" s="124">
        <v>0</v>
      </c>
      <c r="F71" s="125"/>
      <c r="G71" s="126"/>
      <c r="H71" s="127"/>
      <c r="I71" s="122"/>
      <c r="J71" s="128"/>
      <c r="K71" s="122"/>
      <c r="M71" s="123" t="s">
        <v>84</v>
      </c>
      <c r="O71" s="10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29" t="str">
        <f>C70</f>
        <v>Bourání podkladů bet., potěr, tl, 10 cm, pl. 1 m2 mazanina tl. 5 - 8 cm s potěrem</v>
      </c>
      <c r="BE71" s="119"/>
      <c r="BF71" s="119"/>
      <c r="BG71" s="119"/>
      <c r="BH71" s="119"/>
      <c r="BI71" s="119"/>
      <c r="BJ71" s="119"/>
      <c r="BK71" s="119"/>
    </row>
    <row r="72" spans="1:104" x14ac:dyDescent="0.2">
      <c r="A72" s="120"/>
      <c r="B72" s="121"/>
      <c r="C72" s="188" t="s">
        <v>61</v>
      </c>
      <c r="D72" s="189"/>
      <c r="E72" s="124">
        <v>0</v>
      </c>
      <c r="F72" s="125"/>
      <c r="G72" s="126"/>
      <c r="H72" s="127"/>
      <c r="I72" s="122"/>
      <c r="J72" s="128"/>
      <c r="K72" s="122"/>
      <c r="M72" s="123" t="s">
        <v>61</v>
      </c>
      <c r="O72" s="10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29" t="str">
        <f>C71</f>
        <v>5% plochy:</v>
      </c>
      <c r="BE72" s="119"/>
      <c r="BF72" s="119"/>
      <c r="BG72" s="119"/>
      <c r="BH72" s="119"/>
      <c r="BI72" s="119"/>
      <c r="BJ72" s="119"/>
      <c r="BK72" s="119"/>
    </row>
    <row r="73" spans="1:104" x14ac:dyDescent="0.2">
      <c r="A73" s="120"/>
      <c r="B73" s="121"/>
      <c r="C73" s="188" t="s">
        <v>85</v>
      </c>
      <c r="D73" s="189"/>
      <c r="E73" s="124">
        <v>3.5999999999999997E-2</v>
      </c>
      <c r="F73" s="125"/>
      <c r="G73" s="126"/>
      <c r="H73" s="127"/>
      <c r="I73" s="122"/>
      <c r="J73" s="128"/>
      <c r="K73" s="122"/>
      <c r="M73" s="123" t="s">
        <v>85</v>
      </c>
      <c r="O73" s="10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29" t="str">
        <f>C72</f>
        <v>Šachta:</v>
      </c>
      <c r="BE73" s="119"/>
      <c r="BF73" s="119"/>
      <c r="BG73" s="119"/>
      <c r="BH73" s="119"/>
      <c r="BI73" s="119"/>
      <c r="BJ73" s="119"/>
      <c r="BK73" s="119"/>
    </row>
    <row r="74" spans="1:104" x14ac:dyDescent="0.2">
      <c r="A74" s="120"/>
      <c r="B74" s="121"/>
      <c r="C74" s="188" t="s">
        <v>43</v>
      </c>
      <c r="D74" s="189"/>
      <c r="E74" s="124">
        <v>0</v>
      </c>
      <c r="F74" s="125"/>
      <c r="G74" s="126"/>
      <c r="H74" s="127"/>
      <c r="I74" s="122"/>
      <c r="J74" s="128"/>
      <c r="K74" s="122"/>
      <c r="M74" s="123" t="s">
        <v>43</v>
      </c>
      <c r="O74" s="10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29" t="str">
        <f>C73</f>
        <v>0,05*0,05*2*(2,4*3,0)</v>
      </c>
      <c r="BE74" s="119"/>
      <c r="BF74" s="119"/>
      <c r="BG74" s="119"/>
      <c r="BH74" s="119"/>
      <c r="BI74" s="119"/>
      <c r="BJ74" s="119"/>
      <c r="BK74" s="119"/>
    </row>
    <row r="75" spans="1:104" x14ac:dyDescent="0.2">
      <c r="A75" s="120"/>
      <c r="B75" s="121"/>
      <c r="C75" s="188" t="s">
        <v>86</v>
      </c>
      <c r="D75" s="189"/>
      <c r="E75" s="124">
        <v>4.4999999999999998E-2</v>
      </c>
      <c r="F75" s="125"/>
      <c r="G75" s="126"/>
      <c r="H75" s="127"/>
      <c r="I75" s="122"/>
      <c r="J75" s="128"/>
      <c r="K75" s="122"/>
      <c r="M75" s="123" t="s">
        <v>86</v>
      </c>
      <c r="O75" s="10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29" t="str">
        <f>C74</f>
        <v>Strojovna:</v>
      </c>
      <c r="BE75" s="119"/>
      <c r="BF75" s="119"/>
      <c r="BG75" s="119"/>
      <c r="BH75" s="119"/>
      <c r="BI75" s="119"/>
      <c r="BJ75" s="119"/>
      <c r="BK75" s="119"/>
    </row>
    <row r="76" spans="1:104" x14ac:dyDescent="0.2">
      <c r="A76" s="130" t="s">
        <v>31</v>
      </c>
      <c r="B76" s="131" t="s">
        <v>108</v>
      </c>
      <c r="C76" s="132" t="s">
        <v>109</v>
      </c>
      <c r="D76" s="133"/>
      <c r="E76" s="134"/>
      <c r="F76" s="134"/>
      <c r="G76" s="135">
        <f>SUM(G69:G75)</f>
        <v>0</v>
      </c>
      <c r="H76" s="136"/>
      <c r="I76" s="137">
        <f>SUM(I69:I75)</f>
        <v>0</v>
      </c>
      <c r="J76" s="138"/>
      <c r="K76" s="137">
        <f>SUM(K69:K75)</f>
        <v>-0.17820000000005912</v>
      </c>
      <c r="O76" s="109"/>
      <c r="X76" s="139">
        <f>K76</f>
        <v>-0.17820000000005912</v>
      </c>
      <c r="Y76" s="139">
        <f>I76</f>
        <v>0</v>
      </c>
      <c r="Z76" s="140">
        <f>G76</f>
        <v>0</v>
      </c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41"/>
      <c r="BB76" s="141"/>
      <c r="BC76" s="141"/>
      <c r="BD76" s="141"/>
      <c r="BE76" s="141"/>
      <c r="BF76" s="141"/>
      <c r="BG76" s="119"/>
      <c r="BH76" s="119"/>
      <c r="BI76" s="119"/>
      <c r="BJ76" s="119"/>
      <c r="BK76" s="119"/>
    </row>
    <row r="77" spans="1:104" ht="14.25" customHeight="1" x14ac:dyDescent="0.2">
      <c r="A77" s="99" t="s">
        <v>27</v>
      </c>
      <c r="B77" s="100" t="s">
        <v>112</v>
      </c>
      <c r="C77" s="101" t="s">
        <v>113</v>
      </c>
      <c r="D77" s="102"/>
      <c r="E77" s="103"/>
      <c r="F77" s="103"/>
      <c r="G77" s="104"/>
      <c r="H77" s="105"/>
      <c r="I77" s="106"/>
      <c r="J77" s="107"/>
      <c r="K77" s="108"/>
      <c r="O77" s="109"/>
    </row>
    <row r="78" spans="1:104" x14ac:dyDescent="0.2">
      <c r="A78" s="110">
        <v>18</v>
      </c>
      <c r="B78" s="111" t="s">
        <v>114</v>
      </c>
      <c r="C78" s="112" t="s">
        <v>115</v>
      </c>
      <c r="D78" s="113" t="s">
        <v>116</v>
      </c>
      <c r="E78" s="114">
        <v>2</v>
      </c>
      <c r="F78" s="115"/>
      <c r="G78" s="116">
        <f>E78*F78</f>
        <v>0</v>
      </c>
      <c r="H78" s="117">
        <v>0</v>
      </c>
      <c r="I78" s="118">
        <f>E78*H78</f>
        <v>0</v>
      </c>
      <c r="J78" s="117">
        <v>-1.69999999999959E-2</v>
      </c>
      <c r="K78" s="118">
        <f>E78*J78</f>
        <v>-3.3999999999991801E-2</v>
      </c>
      <c r="O78" s="109"/>
      <c r="Z78" s="119"/>
      <c r="AA78" s="119">
        <v>1</v>
      </c>
      <c r="AB78" s="119">
        <v>1</v>
      </c>
      <c r="AC78" s="119">
        <v>1</v>
      </c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CA78" s="119">
        <v>1</v>
      </c>
      <c r="CB78" s="119">
        <v>1</v>
      </c>
      <c r="CZ78" s="71">
        <v>1</v>
      </c>
    </row>
    <row r="79" spans="1:104" x14ac:dyDescent="0.2">
      <c r="A79" s="120"/>
      <c r="B79" s="121"/>
      <c r="C79" s="188" t="s">
        <v>43</v>
      </c>
      <c r="D79" s="189"/>
      <c r="E79" s="124">
        <v>0</v>
      </c>
      <c r="F79" s="125"/>
      <c r="G79" s="126"/>
      <c r="H79" s="127"/>
      <c r="I79" s="122"/>
      <c r="J79" s="128"/>
      <c r="K79" s="122"/>
      <c r="M79" s="123" t="s">
        <v>43</v>
      </c>
      <c r="O79" s="10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29" t="str">
        <f>C78</f>
        <v>Vybourání otvorů zdi želbet. 0,0225 m2, tl. 35 cm</v>
      </c>
      <c r="BE79" s="119"/>
      <c r="BF79" s="119"/>
      <c r="BG79" s="119"/>
      <c r="BH79" s="119"/>
      <c r="BI79" s="119"/>
      <c r="BJ79" s="119"/>
      <c r="BK79" s="119"/>
    </row>
    <row r="80" spans="1:104" x14ac:dyDescent="0.2">
      <c r="A80" s="120"/>
      <c r="B80" s="121"/>
      <c r="C80" s="188" t="s">
        <v>117</v>
      </c>
      <c r="D80" s="189"/>
      <c r="E80" s="124">
        <v>2</v>
      </c>
      <c r="F80" s="125"/>
      <c r="G80" s="126"/>
      <c r="H80" s="127"/>
      <c r="I80" s="122"/>
      <c r="J80" s="128"/>
      <c r="K80" s="122"/>
      <c r="M80" s="123">
        <v>2</v>
      </c>
      <c r="O80" s="10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29" t="str">
        <f>C79</f>
        <v>Strojovna:</v>
      </c>
      <c r="BE80" s="119"/>
      <c r="BF80" s="119"/>
      <c r="BG80" s="119"/>
      <c r="BH80" s="119"/>
      <c r="BI80" s="119"/>
      <c r="BJ80" s="119"/>
      <c r="BK80" s="119"/>
    </row>
    <row r="81" spans="1:104" x14ac:dyDescent="0.2">
      <c r="A81" s="110">
        <v>19</v>
      </c>
      <c r="B81" s="111" t="s">
        <v>118</v>
      </c>
      <c r="C81" s="112" t="s">
        <v>119</v>
      </c>
      <c r="D81" s="113" t="s">
        <v>30</v>
      </c>
      <c r="E81" s="114">
        <v>32.4</v>
      </c>
      <c r="F81" s="115"/>
      <c r="G81" s="116">
        <f>E81*F81</f>
        <v>0</v>
      </c>
      <c r="H81" s="117">
        <v>0</v>
      </c>
      <c r="I81" s="118">
        <f>E81*H81</f>
        <v>0</v>
      </c>
      <c r="J81" s="117">
        <v>-3.9999999999977796E-3</v>
      </c>
      <c r="K81" s="118">
        <f>E81*J81</f>
        <v>-0.12959999999992805</v>
      </c>
      <c r="O81" s="109"/>
      <c r="Z81" s="119"/>
      <c r="AA81" s="119">
        <v>1</v>
      </c>
      <c r="AB81" s="119">
        <v>0</v>
      </c>
      <c r="AC81" s="119">
        <v>0</v>
      </c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CA81" s="119">
        <v>1</v>
      </c>
      <c r="CB81" s="119">
        <v>0</v>
      </c>
      <c r="CZ81" s="71">
        <v>1</v>
      </c>
    </row>
    <row r="82" spans="1:104" x14ac:dyDescent="0.2">
      <c r="A82" s="120"/>
      <c r="B82" s="121"/>
      <c r="C82" s="188" t="s">
        <v>61</v>
      </c>
      <c r="D82" s="189"/>
      <c r="E82" s="124">
        <v>0</v>
      </c>
      <c r="F82" s="125"/>
      <c r="G82" s="126"/>
      <c r="H82" s="127"/>
      <c r="I82" s="122"/>
      <c r="J82" s="128"/>
      <c r="K82" s="122"/>
      <c r="M82" s="123" t="s">
        <v>61</v>
      </c>
      <c r="O82" s="10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29" t="str">
        <f>C81</f>
        <v>Otlučení omítek vnitřních vápenných stropů do 10 %</v>
      </c>
      <c r="BE82" s="119"/>
      <c r="BF82" s="119"/>
      <c r="BG82" s="119"/>
      <c r="BH82" s="119"/>
      <c r="BI82" s="119"/>
      <c r="BJ82" s="119"/>
      <c r="BK82" s="119"/>
    </row>
    <row r="83" spans="1:104" x14ac:dyDescent="0.2">
      <c r="A83" s="120"/>
      <c r="B83" s="121"/>
      <c r="C83" s="188" t="s">
        <v>62</v>
      </c>
      <c r="D83" s="189"/>
      <c r="E83" s="124">
        <v>14.4</v>
      </c>
      <c r="F83" s="125"/>
      <c r="G83" s="126"/>
      <c r="H83" s="127"/>
      <c r="I83" s="122"/>
      <c r="J83" s="128"/>
      <c r="K83" s="122"/>
      <c r="M83" s="123" t="s">
        <v>62</v>
      </c>
      <c r="O83" s="10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29" t="str">
        <f>C82</f>
        <v>Šachta:</v>
      </c>
      <c r="BE83" s="119"/>
      <c r="BF83" s="119"/>
      <c r="BG83" s="119"/>
      <c r="BH83" s="119"/>
      <c r="BI83" s="119"/>
      <c r="BJ83" s="119"/>
      <c r="BK83" s="119"/>
    </row>
    <row r="84" spans="1:104" x14ac:dyDescent="0.2">
      <c r="A84" s="120"/>
      <c r="B84" s="121"/>
      <c r="C84" s="188" t="s">
        <v>43</v>
      </c>
      <c r="D84" s="189"/>
      <c r="E84" s="124">
        <v>0</v>
      </c>
      <c r="F84" s="125"/>
      <c r="G84" s="126"/>
      <c r="H84" s="127"/>
      <c r="I84" s="122"/>
      <c r="J84" s="128"/>
      <c r="K84" s="122"/>
      <c r="M84" s="123" t="s">
        <v>43</v>
      </c>
      <c r="O84" s="10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29" t="str">
        <f>C83</f>
        <v>2*(2,4*3,0)</v>
      </c>
      <c r="BE84" s="119"/>
      <c r="BF84" s="119"/>
      <c r="BG84" s="119"/>
      <c r="BH84" s="119"/>
      <c r="BI84" s="119"/>
      <c r="BJ84" s="119"/>
      <c r="BK84" s="119"/>
    </row>
    <row r="85" spans="1:104" x14ac:dyDescent="0.2">
      <c r="A85" s="120"/>
      <c r="B85" s="121"/>
      <c r="C85" s="188" t="s">
        <v>63</v>
      </c>
      <c r="D85" s="189"/>
      <c r="E85" s="124">
        <v>18</v>
      </c>
      <c r="F85" s="125"/>
      <c r="G85" s="126"/>
      <c r="H85" s="127"/>
      <c r="I85" s="122"/>
      <c r="J85" s="128"/>
      <c r="K85" s="122"/>
      <c r="M85" s="123" t="s">
        <v>63</v>
      </c>
      <c r="O85" s="10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29" t="str">
        <f>C84</f>
        <v>Strojovna:</v>
      </c>
      <c r="BE85" s="119"/>
      <c r="BF85" s="119"/>
      <c r="BG85" s="119"/>
      <c r="BH85" s="119"/>
      <c r="BI85" s="119"/>
      <c r="BJ85" s="119"/>
      <c r="BK85" s="119"/>
    </row>
    <row r="86" spans="1:104" x14ac:dyDescent="0.2">
      <c r="A86" s="110">
        <v>20</v>
      </c>
      <c r="B86" s="111" t="s">
        <v>120</v>
      </c>
      <c r="C86" s="112" t="s">
        <v>121</v>
      </c>
      <c r="D86" s="113" t="s">
        <v>30</v>
      </c>
      <c r="E86" s="114">
        <v>301.98399999999998</v>
      </c>
      <c r="F86" s="115"/>
      <c r="G86" s="116">
        <f>E86*F86</f>
        <v>0</v>
      </c>
      <c r="H86" s="117">
        <v>0</v>
      </c>
      <c r="I86" s="118">
        <f>E86*H86</f>
        <v>0</v>
      </c>
      <c r="J86" s="117">
        <v>-3.9999999999977796E-3</v>
      </c>
      <c r="K86" s="118">
        <f>E86*J86</f>
        <v>-1.2079359999993293</v>
      </c>
      <c r="O86" s="109"/>
      <c r="Z86" s="119"/>
      <c r="AA86" s="119">
        <v>1</v>
      </c>
      <c r="AB86" s="119">
        <v>1</v>
      </c>
      <c r="AC86" s="119">
        <v>1</v>
      </c>
      <c r="AD86" s="119"/>
      <c r="AE86" s="119"/>
      <c r="AF86" s="119"/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  <c r="BH86" s="119"/>
      <c r="BI86" s="119"/>
      <c r="BJ86" s="119"/>
      <c r="BK86" s="119"/>
      <c r="CA86" s="119">
        <v>1</v>
      </c>
      <c r="CB86" s="119">
        <v>1</v>
      </c>
      <c r="CZ86" s="71">
        <v>1</v>
      </c>
    </row>
    <row r="87" spans="1:104" x14ac:dyDescent="0.2">
      <c r="A87" s="120"/>
      <c r="B87" s="121"/>
      <c r="C87" s="188" t="s">
        <v>61</v>
      </c>
      <c r="D87" s="189"/>
      <c r="E87" s="124">
        <v>0</v>
      </c>
      <c r="F87" s="125"/>
      <c r="G87" s="126"/>
      <c r="H87" s="127"/>
      <c r="I87" s="122"/>
      <c r="J87" s="128"/>
      <c r="K87" s="122"/>
      <c r="M87" s="123" t="s">
        <v>61</v>
      </c>
      <c r="O87" s="109"/>
      <c r="Z87" s="119"/>
      <c r="AA87" s="119"/>
      <c r="AB87" s="119"/>
      <c r="AC87" s="119"/>
      <c r="AD87" s="119"/>
      <c r="AE87" s="119"/>
      <c r="AF87" s="119"/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19"/>
      <c r="BB87" s="119"/>
      <c r="BC87" s="119"/>
      <c r="BD87" s="129" t="str">
        <f>C86</f>
        <v>Otlučení omítek vnitřních stěn v rozsahu do 10 %</v>
      </c>
      <c r="BE87" s="119"/>
      <c r="BF87" s="119"/>
      <c r="BG87" s="119"/>
      <c r="BH87" s="119"/>
      <c r="BI87" s="119"/>
      <c r="BJ87" s="119"/>
      <c r="BK87" s="119"/>
    </row>
    <row r="88" spans="1:104" x14ac:dyDescent="0.2">
      <c r="A88" s="120"/>
      <c r="B88" s="121"/>
      <c r="C88" s="188" t="s">
        <v>73</v>
      </c>
      <c r="D88" s="189"/>
      <c r="E88" s="124">
        <v>244.18</v>
      </c>
      <c r="F88" s="125"/>
      <c r="G88" s="126"/>
      <c r="H88" s="127"/>
      <c r="I88" s="122"/>
      <c r="J88" s="128"/>
      <c r="K88" s="122"/>
      <c r="M88" s="123" t="s">
        <v>73</v>
      </c>
      <c r="O88" s="109"/>
      <c r="Z88" s="119"/>
      <c r="AA88" s="119"/>
      <c r="AB88" s="119"/>
      <c r="AC88" s="119"/>
      <c r="AD88" s="119"/>
      <c r="AE88" s="119"/>
      <c r="AF88" s="119"/>
      <c r="AG88" s="119"/>
      <c r="AH88" s="119"/>
      <c r="AI88" s="119"/>
      <c r="AJ88" s="119"/>
      <c r="AK88" s="119"/>
      <c r="AL88" s="119"/>
      <c r="AM88" s="119"/>
      <c r="AN88" s="119"/>
      <c r="AO88" s="119"/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29" t="str">
        <f>C87</f>
        <v>Šachta:</v>
      </c>
      <c r="BE88" s="119"/>
      <c r="BF88" s="119"/>
      <c r="BG88" s="119"/>
      <c r="BH88" s="119"/>
      <c r="BI88" s="119"/>
      <c r="BJ88" s="119"/>
      <c r="BK88" s="119"/>
    </row>
    <row r="89" spans="1:104" x14ac:dyDescent="0.2">
      <c r="A89" s="120"/>
      <c r="B89" s="121"/>
      <c r="C89" s="188" t="s">
        <v>74</v>
      </c>
      <c r="D89" s="189"/>
      <c r="E89" s="124">
        <v>11.004</v>
      </c>
      <c r="F89" s="125"/>
      <c r="G89" s="126"/>
      <c r="H89" s="127"/>
      <c r="I89" s="122"/>
      <c r="J89" s="128"/>
      <c r="K89" s="122"/>
      <c r="M89" s="123" t="s">
        <v>74</v>
      </c>
      <c r="O89" s="109"/>
      <c r="Z89" s="119"/>
      <c r="AA89" s="119"/>
      <c r="AB89" s="119"/>
      <c r="AC89" s="119"/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29" t="str">
        <f>C88</f>
        <v>2*((2*2,4+2*3,0)*12,65-4*1,53*2,2-0,82*1,3)</v>
      </c>
      <c r="BE89" s="119"/>
      <c r="BF89" s="119"/>
      <c r="BG89" s="119"/>
      <c r="BH89" s="119"/>
      <c r="BI89" s="119"/>
      <c r="BJ89" s="119"/>
      <c r="BK89" s="119"/>
    </row>
    <row r="90" spans="1:104" x14ac:dyDescent="0.2">
      <c r="A90" s="120"/>
      <c r="B90" s="121"/>
      <c r="C90" s="188" t="s">
        <v>43</v>
      </c>
      <c r="D90" s="189"/>
      <c r="E90" s="124">
        <v>0</v>
      </c>
      <c r="F90" s="125"/>
      <c r="G90" s="126"/>
      <c r="H90" s="127"/>
      <c r="I90" s="122"/>
      <c r="J90" s="128"/>
      <c r="K90" s="122"/>
      <c r="M90" s="123" t="s">
        <v>43</v>
      </c>
      <c r="O90" s="109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29" t="str">
        <f>C89</f>
        <v>2*0,3*(4*1,53+4*2,2+0,82+2*1,3)</v>
      </c>
      <c r="BE90" s="119"/>
      <c r="BF90" s="119"/>
      <c r="BG90" s="119"/>
      <c r="BH90" s="119"/>
      <c r="BI90" s="119"/>
      <c r="BJ90" s="119"/>
      <c r="BK90" s="119"/>
    </row>
    <row r="91" spans="1:104" x14ac:dyDescent="0.2">
      <c r="A91" s="120"/>
      <c r="B91" s="121"/>
      <c r="C91" s="188" t="s">
        <v>75</v>
      </c>
      <c r="D91" s="189"/>
      <c r="E91" s="124">
        <v>46.8</v>
      </c>
      <c r="F91" s="125"/>
      <c r="G91" s="126"/>
      <c r="H91" s="127"/>
      <c r="I91" s="122"/>
      <c r="J91" s="128"/>
      <c r="K91" s="122"/>
      <c r="M91" s="123" t="s">
        <v>75</v>
      </c>
      <c r="O91" s="109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29" t="str">
        <f>C90</f>
        <v>Strojovna:</v>
      </c>
      <c r="BE91" s="119"/>
      <c r="BF91" s="119"/>
      <c r="BG91" s="119"/>
      <c r="BH91" s="119"/>
      <c r="BI91" s="119"/>
      <c r="BJ91" s="119"/>
      <c r="BK91" s="119"/>
    </row>
    <row r="92" spans="1:104" x14ac:dyDescent="0.2">
      <c r="A92" s="130" t="s">
        <v>31</v>
      </c>
      <c r="B92" s="131" t="s">
        <v>112</v>
      </c>
      <c r="C92" s="132" t="s">
        <v>113</v>
      </c>
      <c r="D92" s="133"/>
      <c r="E92" s="134"/>
      <c r="F92" s="134"/>
      <c r="G92" s="135">
        <f>SUM(G77:G91)</f>
        <v>0</v>
      </c>
      <c r="H92" s="136"/>
      <c r="I92" s="137">
        <f>SUM(I77:I91)</f>
        <v>0</v>
      </c>
      <c r="J92" s="138"/>
      <c r="K92" s="137">
        <f>SUM(K77:K91)</f>
        <v>-1.3715359999992491</v>
      </c>
      <c r="O92" s="109"/>
      <c r="X92" s="139">
        <f>K92</f>
        <v>-1.3715359999992491</v>
      </c>
      <c r="Y92" s="139">
        <f>I92</f>
        <v>0</v>
      </c>
      <c r="Z92" s="140">
        <f>G92</f>
        <v>0</v>
      </c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41"/>
      <c r="BB92" s="141"/>
      <c r="BC92" s="141"/>
      <c r="BD92" s="141"/>
      <c r="BE92" s="141"/>
      <c r="BF92" s="141"/>
      <c r="BG92" s="119"/>
      <c r="BH92" s="119"/>
      <c r="BI92" s="119"/>
      <c r="BJ92" s="119"/>
      <c r="BK92" s="119"/>
    </row>
    <row r="93" spans="1:104" ht="14.25" customHeight="1" x14ac:dyDescent="0.2">
      <c r="A93" s="99" t="s">
        <v>27</v>
      </c>
      <c r="B93" s="100" t="s">
        <v>122</v>
      </c>
      <c r="C93" s="101" t="s">
        <v>123</v>
      </c>
      <c r="D93" s="102"/>
      <c r="E93" s="103"/>
      <c r="F93" s="103"/>
      <c r="G93" s="104"/>
      <c r="H93" s="105"/>
      <c r="I93" s="106"/>
      <c r="J93" s="107"/>
      <c r="K93" s="108"/>
      <c r="O93" s="109"/>
    </row>
    <row r="94" spans="1:104" x14ac:dyDescent="0.2">
      <c r="A94" s="110">
        <v>21</v>
      </c>
      <c r="B94" s="111" t="s">
        <v>124</v>
      </c>
      <c r="C94" s="112" t="s">
        <v>125</v>
      </c>
      <c r="D94" s="113" t="s">
        <v>126</v>
      </c>
      <c r="E94" s="114">
        <v>8.8016448880009399</v>
      </c>
      <c r="F94" s="115"/>
      <c r="G94" s="116">
        <f>E94*F94</f>
        <v>0</v>
      </c>
      <c r="H94" s="117">
        <v>0</v>
      </c>
      <c r="I94" s="118">
        <f>E94*H94</f>
        <v>0</v>
      </c>
      <c r="J94" s="117"/>
      <c r="K94" s="118">
        <f>E94*J94</f>
        <v>0</v>
      </c>
      <c r="O94" s="109"/>
      <c r="Z94" s="119"/>
      <c r="AA94" s="119">
        <v>7</v>
      </c>
      <c r="AB94" s="119">
        <v>1</v>
      </c>
      <c r="AC94" s="119">
        <v>2</v>
      </c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  <c r="BH94" s="119"/>
      <c r="BI94" s="119"/>
      <c r="BJ94" s="119"/>
      <c r="BK94" s="119"/>
      <c r="CA94" s="119">
        <v>7</v>
      </c>
      <c r="CB94" s="119">
        <v>1</v>
      </c>
      <c r="CZ94" s="71">
        <v>1</v>
      </c>
    </row>
    <row r="95" spans="1:104" x14ac:dyDescent="0.2">
      <c r="A95" s="130" t="s">
        <v>31</v>
      </c>
      <c r="B95" s="131" t="s">
        <v>122</v>
      </c>
      <c r="C95" s="132" t="s">
        <v>123</v>
      </c>
      <c r="D95" s="133"/>
      <c r="E95" s="134"/>
      <c r="F95" s="134"/>
      <c r="G95" s="135">
        <f>SUM(G93:G94)</f>
        <v>0</v>
      </c>
      <c r="H95" s="136"/>
      <c r="I95" s="137">
        <f>SUM(I93:I94)</f>
        <v>0</v>
      </c>
      <c r="J95" s="138"/>
      <c r="K95" s="137">
        <f>SUM(K93:K94)</f>
        <v>0</v>
      </c>
      <c r="O95" s="109"/>
      <c r="X95" s="139">
        <f>K95</f>
        <v>0</v>
      </c>
      <c r="Y95" s="139">
        <f>I95</f>
        <v>0</v>
      </c>
      <c r="Z95" s="140">
        <f>G95</f>
        <v>0</v>
      </c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41"/>
      <c r="BB95" s="141"/>
      <c r="BC95" s="141"/>
      <c r="BD95" s="141"/>
      <c r="BE95" s="141"/>
      <c r="BF95" s="141"/>
      <c r="BG95" s="119"/>
      <c r="BH95" s="119"/>
      <c r="BI95" s="119"/>
      <c r="BJ95" s="119"/>
      <c r="BK95" s="119"/>
    </row>
    <row r="96" spans="1:104" ht="14.25" customHeight="1" x14ac:dyDescent="0.2">
      <c r="A96" s="99" t="s">
        <v>27</v>
      </c>
      <c r="B96" s="100" t="s">
        <v>127</v>
      </c>
      <c r="C96" s="101" t="s">
        <v>128</v>
      </c>
      <c r="D96" s="102"/>
      <c r="E96" s="103"/>
      <c r="F96" s="103"/>
      <c r="G96" s="104"/>
      <c r="H96" s="105"/>
      <c r="I96" s="106"/>
      <c r="J96" s="107"/>
      <c r="K96" s="108"/>
      <c r="O96" s="109"/>
    </row>
    <row r="97" spans="1:104" x14ac:dyDescent="0.2">
      <c r="A97" s="110">
        <v>22</v>
      </c>
      <c r="B97" s="111" t="s">
        <v>129</v>
      </c>
      <c r="C97" s="112" t="s">
        <v>130</v>
      </c>
      <c r="D97" s="113" t="s">
        <v>116</v>
      </c>
      <c r="E97" s="114">
        <v>2</v>
      </c>
      <c r="F97" s="115"/>
      <c r="G97" s="116">
        <f>E97*F97</f>
        <v>0</v>
      </c>
      <c r="H97" s="117">
        <v>3.7000000000020301E-4</v>
      </c>
      <c r="I97" s="118">
        <f>E97*H97</f>
        <v>7.4000000000040602E-4</v>
      </c>
      <c r="J97" s="117">
        <v>-3.0000000000001098E-3</v>
      </c>
      <c r="K97" s="118">
        <f>E97*J97</f>
        <v>-6.0000000000002196E-3</v>
      </c>
      <c r="O97" s="109"/>
      <c r="Z97" s="119"/>
      <c r="AA97" s="119">
        <v>1</v>
      </c>
      <c r="AB97" s="119">
        <v>7</v>
      </c>
      <c r="AC97" s="119">
        <v>7</v>
      </c>
      <c r="AD97" s="119"/>
      <c r="AE97" s="119"/>
      <c r="AF97" s="119"/>
      <c r="AG97" s="119"/>
      <c r="AH97" s="119"/>
      <c r="AI97" s="119"/>
      <c r="AJ97" s="119"/>
      <c r="AK97" s="119"/>
      <c r="AL97" s="119"/>
      <c r="AM97" s="119"/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9"/>
      <c r="AZ97" s="119"/>
      <c r="BA97" s="119"/>
      <c r="BB97" s="119"/>
      <c r="BC97" s="119"/>
      <c r="BD97" s="119"/>
      <c r="BE97" s="119"/>
      <c r="BF97" s="119"/>
      <c r="BG97" s="119"/>
      <c r="BH97" s="119"/>
      <c r="BI97" s="119"/>
      <c r="BJ97" s="119"/>
      <c r="BK97" s="119"/>
      <c r="CA97" s="119">
        <v>1</v>
      </c>
      <c r="CB97" s="119">
        <v>7</v>
      </c>
      <c r="CZ97" s="71">
        <v>2</v>
      </c>
    </row>
    <row r="98" spans="1:104" x14ac:dyDescent="0.2">
      <c r="A98" s="120"/>
      <c r="B98" s="121"/>
      <c r="C98" s="188" t="s">
        <v>43</v>
      </c>
      <c r="D98" s="189"/>
      <c r="E98" s="124">
        <v>0</v>
      </c>
      <c r="F98" s="125"/>
      <c r="G98" s="126"/>
      <c r="H98" s="127"/>
      <c r="I98" s="122"/>
      <c r="J98" s="128"/>
      <c r="K98" s="122"/>
      <c r="M98" s="123" t="s">
        <v>43</v>
      </c>
      <c r="O98" s="109"/>
      <c r="Z98" s="119"/>
      <c r="AA98" s="119"/>
      <c r="AB98" s="119"/>
      <c r="AC98" s="119"/>
      <c r="AD98" s="119"/>
      <c r="AE98" s="119"/>
      <c r="AF98" s="119"/>
      <c r="AG98" s="119"/>
      <c r="AH98" s="119"/>
      <c r="AI98" s="119"/>
      <c r="AJ98" s="119"/>
      <c r="AK98" s="119"/>
      <c r="AL98" s="119"/>
      <c r="AM98" s="119"/>
      <c r="AN98" s="119"/>
      <c r="AO98" s="119"/>
      <c r="AP98" s="119"/>
      <c r="AQ98" s="119"/>
      <c r="AR98" s="119"/>
      <c r="AS98" s="119"/>
      <c r="AT98" s="119"/>
      <c r="AU98" s="119"/>
      <c r="AV98" s="119"/>
      <c r="AW98" s="119"/>
      <c r="AX98" s="119"/>
      <c r="AY98" s="119"/>
      <c r="AZ98" s="119"/>
      <c r="BA98" s="119"/>
      <c r="BB98" s="119"/>
      <c r="BC98" s="119"/>
      <c r="BD98" s="129" t="str">
        <f>C97</f>
        <v>Oprava povlakové podlahy do plochy 0,50 m2</v>
      </c>
      <c r="BE98" s="119"/>
      <c r="BF98" s="119"/>
      <c r="BG98" s="119"/>
      <c r="BH98" s="119"/>
      <c r="BI98" s="119"/>
      <c r="BJ98" s="119"/>
      <c r="BK98" s="119"/>
    </row>
    <row r="99" spans="1:104" x14ac:dyDescent="0.2">
      <c r="A99" s="120"/>
      <c r="B99" s="121"/>
      <c r="C99" s="188" t="s">
        <v>117</v>
      </c>
      <c r="D99" s="189"/>
      <c r="E99" s="124">
        <v>2</v>
      </c>
      <c r="F99" s="125"/>
      <c r="G99" s="126"/>
      <c r="H99" s="127"/>
      <c r="I99" s="122"/>
      <c r="J99" s="128"/>
      <c r="K99" s="122"/>
      <c r="M99" s="123">
        <v>2</v>
      </c>
      <c r="O99" s="109"/>
      <c r="Z99" s="119"/>
      <c r="AA99" s="119"/>
      <c r="AB99" s="119"/>
      <c r="AC99" s="119"/>
      <c r="AD99" s="119"/>
      <c r="AE99" s="119"/>
      <c r="AF99" s="119"/>
      <c r="AG99" s="119"/>
      <c r="AH99" s="119"/>
      <c r="AI99" s="119"/>
      <c r="AJ99" s="119"/>
      <c r="AK99" s="119"/>
      <c r="AL99" s="119"/>
      <c r="AM99" s="119"/>
      <c r="AN99" s="119"/>
      <c r="AO99" s="119"/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29" t="str">
        <f>C98</f>
        <v>Strojovna:</v>
      </c>
      <c r="BE99" s="119"/>
      <c r="BF99" s="119"/>
      <c r="BG99" s="119"/>
      <c r="BH99" s="119"/>
      <c r="BI99" s="119"/>
      <c r="BJ99" s="119"/>
      <c r="BK99" s="119"/>
    </row>
    <row r="100" spans="1:104" x14ac:dyDescent="0.2">
      <c r="A100" s="110">
        <v>23</v>
      </c>
      <c r="B100" s="111" t="s">
        <v>131</v>
      </c>
      <c r="C100" s="112" t="s">
        <v>132</v>
      </c>
      <c r="D100" s="113" t="s">
        <v>69</v>
      </c>
      <c r="E100" s="114">
        <v>4.5999999999999996</v>
      </c>
      <c r="F100" s="115"/>
      <c r="G100" s="116">
        <f>E100*F100</f>
        <v>0</v>
      </c>
      <c r="H100" s="117">
        <v>2.6999999999999198E-4</v>
      </c>
      <c r="I100" s="118">
        <f>E100*H100</f>
        <v>1.241999999999963E-3</v>
      </c>
      <c r="J100" s="117">
        <v>0</v>
      </c>
      <c r="K100" s="118">
        <f>E100*J100</f>
        <v>0</v>
      </c>
      <c r="O100" s="109"/>
      <c r="Z100" s="119"/>
      <c r="AA100" s="119">
        <v>1</v>
      </c>
      <c r="AB100" s="119">
        <v>7</v>
      </c>
      <c r="AC100" s="119">
        <v>7</v>
      </c>
      <c r="AD100" s="119"/>
      <c r="AE100" s="119"/>
      <c r="AF100" s="119"/>
      <c r="AG100" s="119"/>
      <c r="AH100" s="119"/>
      <c r="AI100" s="119"/>
      <c r="AJ100" s="119"/>
      <c r="AK100" s="119"/>
      <c r="AL100" s="119"/>
      <c r="AM100" s="119"/>
      <c r="AN100" s="119"/>
      <c r="AO100" s="119"/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  <c r="BH100" s="119"/>
      <c r="BI100" s="119"/>
      <c r="BJ100" s="119"/>
      <c r="BK100" s="119"/>
      <c r="CA100" s="119">
        <v>1</v>
      </c>
      <c r="CB100" s="119">
        <v>7</v>
      </c>
      <c r="CZ100" s="71">
        <v>2</v>
      </c>
    </row>
    <row r="101" spans="1:104" x14ac:dyDescent="0.2">
      <c r="A101" s="120"/>
      <c r="B101" s="121"/>
      <c r="C101" s="188" t="s">
        <v>43</v>
      </c>
      <c r="D101" s="189"/>
      <c r="E101" s="124">
        <v>0</v>
      </c>
      <c r="F101" s="125"/>
      <c r="G101" s="126"/>
      <c r="H101" s="127"/>
      <c r="I101" s="122"/>
      <c r="J101" s="128"/>
      <c r="K101" s="122"/>
      <c r="M101" s="123" t="s">
        <v>43</v>
      </c>
      <c r="O101" s="10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29" t="str">
        <f>C100</f>
        <v>Lišta podlahová ukončující</v>
      </c>
      <c r="BE101" s="119"/>
      <c r="BF101" s="119"/>
      <c r="BG101" s="119"/>
      <c r="BH101" s="119"/>
      <c r="BI101" s="119"/>
      <c r="BJ101" s="119"/>
      <c r="BK101" s="119"/>
    </row>
    <row r="102" spans="1:104" x14ac:dyDescent="0.2">
      <c r="A102" s="120"/>
      <c r="B102" s="121"/>
      <c r="C102" s="188" t="s">
        <v>133</v>
      </c>
      <c r="D102" s="189"/>
      <c r="E102" s="124">
        <v>4.5999999999999996</v>
      </c>
      <c r="F102" s="125"/>
      <c r="G102" s="126"/>
      <c r="H102" s="127"/>
      <c r="I102" s="122"/>
      <c r="J102" s="128"/>
      <c r="K102" s="122"/>
      <c r="M102" s="123" t="s">
        <v>133</v>
      </c>
      <c r="O102" s="109"/>
      <c r="Z102" s="119"/>
      <c r="AA102" s="119"/>
      <c r="AB102" s="119"/>
      <c r="AC102" s="119"/>
      <c r="AD102" s="119"/>
      <c r="AE102" s="119"/>
      <c r="AF102" s="119"/>
      <c r="AG102" s="119"/>
      <c r="AH102" s="119"/>
      <c r="AI102" s="119"/>
      <c r="AJ102" s="119"/>
      <c r="AK102" s="119"/>
      <c r="AL102" s="119"/>
      <c r="AM102" s="119"/>
      <c r="AN102" s="119"/>
      <c r="AO102" s="119"/>
      <c r="AP102" s="119"/>
      <c r="AQ102" s="119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29" t="str">
        <f>C101</f>
        <v>Strojovna:</v>
      </c>
      <c r="BE102" s="119"/>
      <c r="BF102" s="119"/>
      <c r="BG102" s="119"/>
      <c r="BH102" s="119"/>
      <c r="BI102" s="119"/>
      <c r="BJ102" s="119"/>
      <c r="BK102" s="119"/>
    </row>
    <row r="103" spans="1:104" x14ac:dyDescent="0.2">
      <c r="A103" s="110">
        <v>24</v>
      </c>
      <c r="B103" s="111" t="s">
        <v>134</v>
      </c>
      <c r="C103" s="112" t="s">
        <v>135</v>
      </c>
      <c r="D103" s="113" t="s">
        <v>30</v>
      </c>
      <c r="E103" s="114">
        <v>1.0780000000000001</v>
      </c>
      <c r="F103" s="115"/>
      <c r="G103" s="116">
        <f>E103*F103</f>
        <v>0</v>
      </c>
      <c r="H103" s="117">
        <v>3.0999999999998802E-3</v>
      </c>
      <c r="I103" s="118">
        <f>E103*H103</f>
        <v>3.341799999999871E-3</v>
      </c>
      <c r="J103" s="117"/>
      <c r="K103" s="118">
        <f>E103*J103</f>
        <v>0</v>
      </c>
      <c r="O103" s="109"/>
      <c r="Z103" s="119"/>
      <c r="AA103" s="119">
        <v>3</v>
      </c>
      <c r="AB103" s="119">
        <v>7</v>
      </c>
      <c r="AC103" s="119">
        <v>28412300</v>
      </c>
      <c r="AD103" s="119"/>
      <c r="AE103" s="119"/>
      <c r="AF103" s="119"/>
      <c r="AG103" s="119"/>
      <c r="AH103" s="119"/>
      <c r="AI103" s="119"/>
      <c r="AJ103" s="119"/>
      <c r="AK103" s="119"/>
      <c r="AL103" s="119"/>
      <c r="AM103" s="119"/>
      <c r="AN103" s="119"/>
      <c r="AO103" s="119"/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  <c r="BH103" s="119"/>
      <c r="BI103" s="119"/>
      <c r="BJ103" s="119"/>
      <c r="BK103" s="119"/>
      <c r="CA103" s="119">
        <v>3</v>
      </c>
      <c r="CB103" s="119">
        <v>7</v>
      </c>
      <c r="CZ103" s="71">
        <v>2</v>
      </c>
    </row>
    <row r="104" spans="1:104" x14ac:dyDescent="0.2">
      <c r="A104" s="120"/>
      <c r="B104" s="121"/>
      <c r="C104" s="188" t="s">
        <v>43</v>
      </c>
      <c r="D104" s="189"/>
      <c r="E104" s="124">
        <v>0</v>
      </c>
      <c r="F104" s="125"/>
      <c r="G104" s="126"/>
      <c r="H104" s="127"/>
      <c r="I104" s="122"/>
      <c r="J104" s="128"/>
      <c r="K104" s="122"/>
      <c r="M104" s="123" t="s">
        <v>43</v>
      </c>
      <c r="O104" s="10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  <c r="AT104" s="119"/>
      <c r="AU104" s="119"/>
      <c r="AV104" s="119"/>
      <c r="AW104" s="119"/>
      <c r="AX104" s="119"/>
      <c r="AY104" s="119"/>
      <c r="AZ104" s="119"/>
      <c r="BA104" s="119"/>
      <c r="BB104" s="119"/>
      <c r="BC104" s="119"/>
      <c r="BD104" s="129" t="str">
        <f>C103</f>
        <v>Podlahovina PVC</v>
      </c>
      <c r="BE104" s="119"/>
      <c r="BF104" s="119"/>
      <c r="BG104" s="119"/>
      <c r="BH104" s="119"/>
      <c r="BI104" s="119"/>
      <c r="BJ104" s="119"/>
      <c r="BK104" s="119"/>
    </row>
    <row r="105" spans="1:104" x14ac:dyDescent="0.2">
      <c r="A105" s="120"/>
      <c r="B105" s="121"/>
      <c r="C105" s="188" t="s">
        <v>136</v>
      </c>
      <c r="D105" s="189"/>
      <c r="E105" s="124">
        <v>1.0780000000000001</v>
      </c>
      <c r="F105" s="125"/>
      <c r="G105" s="126"/>
      <c r="H105" s="127"/>
      <c r="I105" s="122"/>
      <c r="J105" s="128"/>
      <c r="K105" s="122"/>
      <c r="M105" s="123" t="s">
        <v>136</v>
      </c>
      <c r="O105" s="109"/>
      <c r="Z105" s="119"/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29" t="str">
        <f>C104</f>
        <v>Strojovna:</v>
      </c>
      <c r="BE105" s="119"/>
      <c r="BF105" s="119"/>
      <c r="BG105" s="119"/>
      <c r="BH105" s="119"/>
      <c r="BI105" s="119"/>
      <c r="BJ105" s="119"/>
      <c r="BK105" s="119"/>
    </row>
    <row r="106" spans="1:104" x14ac:dyDescent="0.2">
      <c r="A106" s="110">
        <v>25</v>
      </c>
      <c r="B106" s="111" t="s">
        <v>137</v>
      </c>
      <c r="C106" s="112" t="s">
        <v>138</v>
      </c>
      <c r="D106" s="113" t="s">
        <v>126</v>
      </c>
      <c r="E106" s="114">
        <v>5.3238000000002403E-3</v>
      </c>
      <c r="F106" s="115"/>
      <c r="G106" s="116">
        <f>E106*F106</f>
        <v>0</v>
      </c>
      <c r="H106" s="117">
        <v>0</v>
      </c>
      <c r="I106" s="118">
        <f>E106*H106</f>
        <v>0</v>
      </c>
      <c r="J106" s="117"/>
      <c r="K106" s="118">
        <f>E106*J106</f>
        <v>0</v>
      </c>
      <c r="O106" s="109"/>
      <c r="Z106" s="119"/>
      <c r="AA106" s="119">
        <v>7</v>
      </c>
      <c r="AB106" s="119">
        <v>1001</v>
      </c>
      <c r="AC106" s="119">
        <v>5</v>
      </c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  <c r="BH106" s="119"/>
      <c r="BI106" s="119"/>
      <c r="BJ106" s="119"/>
      <c r="BK106" s="119"/>
      <c r="CA106" s="119">
        <v>7</v>
      </c>
      <c r="CB106" s="119">
        <v>1001</v>
      </c>
      <c r="CZ106" s="71">
        <v>2</v>
      </c>
    </row>
    <row r="107" spans="1:104" x14ac:dyDescent="0.2">
      <c r="A107" s="130" t="s">
        <v>31</v>
      </c>
      <c r="B107" s="131" t="s">
        <v>127</v>
      </c>
      <c r="C107" s="132" t="s">
        <v>128</v>
      </c>
      <c r="D107" s="133"/>
      <c r="E107" s="134"/>
      <c r="F107" s="134"/>
      <c r="G107" s="135">
        <f>SUM(G96:G106)</f>
        <v>0</v>
      </c>
      <c r="H107" s="136"/>
      <c r="I107" s="137">
        <f>SUM(I96:I106)</f>
        <v>5.3238000000002395E-3</v>
      </c>
      <c r="J107" s="138"/>
      <c r="K107" s="137">
        <f>SUM(K96:K106)</f>
        <v>-6.0000000000002196E-3</v>
      </c>
      <c r="O107" s="109"/>
      <c r="X107" s="139">
        <f>K107</f>
        <v>-6.0000000000002196E-3</v>
      </c>
      <c r="Y107" s="139">
        <f>I107</f>
        <v>5.3238000000002395E-3</v>
      </c>
      <c r="Z107" s="140">
        <f>G107</f>
        <v>0</v>
      </c>
      <c r="AA107" s="119"/>
      <c r="AB107" s="119"/>
      <c r="AC107" s="119"/>
      <c r="AD107" s="119"/>
      <c r="AE107" s="119"/>
      <c r="AF107" s="119"/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Q107" s="119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41"/>
      <c r="BB107" s="141"/>
      <c r="BC107" s="141"/>
      <c r="BD107" s="141"/>
      <c r="BE107" s="141"/>
      <c r="BF107" s="141"/>
      <c r="BG107" s="119"/>
      <c r="BH107" s="119"/>
      <c r="BI107" s="119"/>
      <c r="BJ107" s="119"/>
      <c r="BK107" s="119"/>
    </row>
    <row r="108" spans="1:104" ht="14.25" customHeight="1" x14ac:dyDescent="0.2">
      <c r="A108" s="99" t="s">
        <v>27</v>
      </c>
      <c r="B108" s="100" t="s">
        <v>139</v>
      </c>
      <c r="C108" s="101" t="s">
        <v>140</v>
      </c>
      <c r="D108" s="102"/>
      <c r="E108" s="103"/>
      <c r="F108" s="103"/>
      <c r="G108" s="104"/>
      <c r="H108" s="105"/>
      <c r="I108" s="106"/>
      <c r="J108" s="107"/>
      <c r="K108" s="108"/>
      <c r="O108" s="109"/>
    </row>
    <row r="109" spans="1:104" x14ac:dyDescent="0.2">
      <c r="A109" s="110">
        <v>26</v>
      </c>
      <c r="B109" s="111" t="s">
        <v>141</v>
      </c>
      <c r="C109" s="112" t="s">
        <v>142</v>
      </c>
      <c r="D109" s="113" t="s">
        <v>30</v>
      </c>
      <c r="E109" s="114">
        <v>32.4</v>
      </c>
      <c r="F109" s="115"/>
      <c r="G109" s="116">
        <f>E109*F109</f>
        <v>0</v>
      </c>
      <c r="H109" s="117">
        <v>6.09999999999999E-4</v>
      </c>
      <c r="I109" s="118">
        <f>E109*H109</f>
        <v>1.9763999999999966E-2</v>
      </c>
      <c r="J109" s="117">
        <v>0</v>
      </c>
      <c r="K109" s="118">
        <f>E109*J109</f>
        <v>0</v>
      </c>
      <c r="O109" s="109"/>
      <c r="Z109" s="119"/>
      <c r="AA109" s="119">
        <v>1</v>
      </c>
      <c r="AB109" s="119">
        <v>7</v>
      </c>
      <c r="AC109" s="119">
        <v>7</v>
      </c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CA109" s="119">
        <v>1</v>
      </c>
      <c r="CB109" s="119">
        <v>7</v>
      </c>
      <c r="CZ109" s="71">
        <v>2</v>
      </c>
    </row>
    <row r="110" spans="1:104" x14ac:dyDescent="0.2">
      <c r="A110" s="120"/>
      <c r="B110" s="121"/>
      <c r="C110" s="188" t="s">
        <v>61</v>
      </c>
      <c r="D110" s="189"/>
      <c r="E110" s="124">
        <v>0</v>
      </c>
      <c r="F110" s="125"/>
      <c r="G110" s="126"/>
      <c r="H110" s="127"/>
      <c r="I110" s="122"/>
      <c r="J110" s="128"/>
      <c r="K110" s="122"/>
      <c r="M110" s="123" t="s">
        <v>61</v>
      </c>
      <c r="O110" s="10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  <c r="AW110" s="119"/>
      <c r="AX110" s="119"/>
      <c r="AY110" s="119"/>
      <c r="AZ110" s="119"/>
      <c r="BA110" s="119"/>
      <c r="BB110" s="119"/>
      <c r="BC110" s="119"/>
      <c r="BD110" s="129" t="str">
        <f>C109</f>
        <v>Nátěr syntetický betonových povrchů 1x + 2x email</v>
      </c>
      <c r="BE110" s="119"/>
      <c r="BF110" s="119"/>
      <c r="BG110" s="119"/>
      <c r="BH110" s="119"/>
      <c r="BI110" s="119"/>
      <c r="BJ110" s="119"/>
      <c r="BK110" s="119"/>
    </row>
    <row r="111" spans="1:104" x14ac:dyDescent="0.2">
      <c r="A111" s="120"/>
      <c r="B111" s="121"/>
      <c r="C111" s="188" t="s">
        <v>62</v>
      </c>
      <c r="D111" s="189"/>
      <c r="E111" s="124">
        <v>14.4</v>
      </c>
      <c r="F111" s="125"/>
      <c r="G111" s="126"/>
      <c r="H111" s="127"/>
      <c r="I111" s="122"/>
      <c r="J111" s="128"/>
      <c r="K111" s="122"/>
      <c r="M111" s="123" t="s">
        <v>62</v>
      </c>
      <c r="O111" s="10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Q111" s="119"/>
      <c r="AR111" s="119"/>
      <c r="AS111" s="119"/>
      <c r="AT111" s="119"/>
      <c r="AU111" s="119"/>
      <c r="AV111" s="119"/>
      <c r="AW111" s="119"/>
      <c r="AX111" s="119"/>
      <c r="AY111" s="119"/>
      <c r="AZ111" s="119"/>
      <c r="BA111" s="119"/>
      <c r="BB111" s="119"/>
      <c r="BC111" s="119"/>
      <c r="BD111" s="129" t="str">
        <f>C110</f>
        <v>Šachta:</v>
      </c>
      <c r="BE111" s="119"/>
      <c r="BF111" s="119"/>
      <c r="BG111" s="119"/>
      <c r="BH111" s="119"/>
      <c r="BI111" s="119"/>
      <c r="BJ111" s="119"/>
      <c r="BK111" s="119"/>
    </row>
    <row r="112" spans="1:104" x14ac:dyDescent="0.2">
      <c r="A112" s="120"/>
      <c r="B112" s="121"/>
      <c r="C112" s="188" t="s">
        <v>43</v>
      </c>
      <c r="D112" s="189"/>
      <c r="E112" s="124">
        <v>0</v>
      </c>
      <c r="F112" s="125"/>
      <c r="G112" s="126"/>
      <c r="H112" s="127"/>
      <c r="I112" s="122"/>
      <c r="J112" s="128"/>
      <c r="K112" s="122"/>
      <c r="M112" s="123" t="s">
        <v>43</v>
      </c>
      <c r="O112" s="109"/>
      <c r="Z112" s="119"/>
      <c r="AA112" s="119"/>
      <c r="AB112" s="119"/>
      <c r="AC112" s="119"/>
      <c r="AD112" s="119"/>
      <c r="AE112" s="119"/>
      <c r="AF112" s="119"/>
      <c r="AG112" s="119"/>
      <c r="AH112" s="119"/>
      <c r="AI112" s="119"/>
      <c r="AJ112" s="119"/>
      <c r="AK112" s="119"/>
      <c r="AL112" s="119"/>
      <c r="AM112" s="119"/>
      <c r="AN112" s="119"/>
      <c r="AO112" s="119"/>
      <c r="AP112" s="119"/>
      <c r="AQ112" s="119"/>
      <c r="AR112" s="119"/>
      <c r="AS112" s="119"/>
      <c r="AT112" s="119"/>
      <c r="AU112" s="119"/>
      <c r="AV112" s="119"/>
      <c r="AW112" s="119"/>
      <c r="AX112" s="119"/>
      <c r="AY112" s="119"/>
      <c r="AZ112" s="119"/>
      <c r="BA112" s="119"/>
      <c r="BB112" s="119"/>
      <c r="BC112" s="119"/>
      <c r="BD112" s="129" t="str">
        <f>C111</f>
        <v>2*(2,4*3,0)</v>
      </c>
      <c r="BE112" s="119"/>
      <c r="BF112" s="119"/>
      <c r="BG112" s="119"/>
      <c r="BH112" s="119"/>
      <c r="BI112" s="119"/>
      <c r="BJ112" s="119"/>
      <c r="BK112" s="119"/>
    </row>
    <row r="113" spans="1:104" x14ac:dyDescent="0.2">
      <c r="A113" s="120"/>
      <c r="B113" s="121"/>
      <c r="C113" s="188" t="s">
        <v>63</v>
      </c>
      <c r="D113" s="189"/>
      <c r="E113" s="124">
        <v>18</v>
      </c>
      <c r="F113" s="125"/>
      <c r="G113" s="126"/>
      <c r="H113" s="127"/>
      <c r="I113" s="122"/>
      <c r="J113" s="128"/>
      <c r="K113" s="122"/>
      <c r="M113" s="123" t="s">
        <v>63</v>
      </c>
      <c r="O113" s="109"/>
      <c r="Z113" s="119"/>
      <c r="AA113" s="119"/>
      <c r="AB113" s="119"/>
      <c r="AC113" s="119"/>
      <c r="AD113" s="119"/>
      <c r="AE113" s="119"/>
      <c r="AF113" s="119"/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Q113" s="119"/>
      <c r="AR113" s="119"/>
      <c r="AS113" s="119"/>
      <c r="AT113" s="119"/>
      <c r="AU113" s="119"/>
      <c r="AV113" s="119"/>
      <c r="AW113" s="119"/>
      <c r="AX113" s="119"/>
      <c r="AY113" s="119"/>
      <c r="AZ113" s="119"/>
      <c r="BA113" s="119"/>
      <c r="BB113" s="119"/>
      <c r="BC113" s="119"/>
      <c r="BD113" s="129" t="str">
        <f>C112</f>
        <v>Strojovna:</v>
      </c>
      <c r="BE113" s="119"/>
      <c r="BF113" s="119"/>
      <c r="BG113" s="119"/>
      <c r="BH113" s="119"/>
      <c r="BI113" s="119"/>
      <c r="BJ113" s="119"/>
      <c r="BK113" s="119"/>
    </row>
    <row r="114" spans="1:104" x14ac:dyDescent="0.2">
      <c r="A114" s="110">
        <v>27</v>
      </c>
      <c r="B114" s="111" t="s">
        <v>143</v>
      </c>
      <c r="C114" s="112" t="s">
        <v>144</v>
      </c>
      <c r="D114" s="113" t="s">
        <v>30</v>
      </c>
      <c r="E114" s="114">
        <v>272.98</v>
      </c>
      <c r="F114" s="115"/>
      <c r="G114" s="116">
        <f>E114*F114</f>
        <v>0</v>
      </c>
      <c r="H114" s="117">
        <v>7.0000000000014495E-5</v>
      </c>
      <c r="I114" s="118">
        <f>E114*H114</f>
        <v>1.9108600000003959E-2</v>
      </c>
      <c r="J114" s="117">
        <v>0</v>
      </c>
      <c r="K114" s="118">
        <f>E114*J114</f>
        <v>0</v>
      </c>
      <c r="O114" s="109"/>
      <c r="Z114" s="119"/>
      <c r="AA114" s="119">
        <v>1</v>
      </c>
      <c r="AB114" s="119">
        <v>7</v>
      </c>
      <c r="AC114" s="119">
        <v>7</v>
      </c>
      <c r="AD114" s="119"/>
      <c r="AE114" s="119"/>
      <c r="AF114" s="119"/>
      <c r="AG114" s="119"/>
      <c r="AH114" s="119"/>
      <c r="AI114" s="119"/>
      <c r="AJ114" s="119"/>
      <c r="AK114" s="119"/>
      <c r="AL114" s="119"/>
      <c r="AM114" s="119"/>
      <c r="AN114" s="119"/>
      <c r="AO114" s="119"/>
      <c r="AP114" s="119"/>
      <c r="AQ114" s="119"/>
      <c r="AR114" s="119"/>
      <c r="AS114" s="119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  <c r="BH114" s="119"/>
      <c r="BI114" s="119"/>
      <c r="BJ114" s="119"/>
      <c r="BK114" s="119"/>
      <c r="CA114" s="119">
        <v>1</v>
      </c>
      <c r="CB114" s="119">
        <v>7</v>
      </c>
      <c r="CZ114" s="71">
        <v>2</v>
      </c>
    </row>
    <row r="115" spans="1:104" x14ac:dyDescent="0.2">
      <c r="A115" s="120"/>
      <c r="B115" s="121"/>
      <c r="C115" s="188" t="s">
        <v>145</v>
      </c>
      <c r="D115" s="189"/>
      <c r="E115" s="124">
        <v>272.98</v>
      </c>
      <c r="F115" s="125"/>
      <c r="G115" s="126"/>
      <c r="H115" s="127"/>
      <c r="I115" s="122"/>
      <c r="J115" s="128"/>
      <c r="K115" s="122"/>
      <c r="M115" s="123" t="s">
        <v>145</v>
      </c>
      <c r="O115" s="10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Q115" s="119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29" t="str">
        <f>C114</f>
        <v>Odmaštění chemickými rozpouštědly</v>
      </c>
      <c r="BE115" s="119"/>
      <c r="BF115" s="119"/>
      <c r="BG115" s="119"/>
      <c r="BH115" s="119"/>
      <c r="BI115" s="119"/>
      <c r="BJ115" s="119"/>
      <c r="BK115" s="119"/>
    </row>
    <row r="116" spans="1:104" x14ac:dyDescent="0.2">
      <c r="A116" s="130" t="s">
        <v>31</v>
      </c>
      <c r="B116" s="131" t="s">
        <v>139</v>
      </c>
      <c r="C116" s="132" t="s">
        <v>140</v>
      </c>
      <c r="D116" s="133"/>
      <c r="E116" s="134"/>
      <c r="F116" s="134"/>
      <c r="G116" s="135">
        <f>SUM(G108:G115)</f>
        <v>0</v>
      </c>
      <c r="H116" s="136"/>
      <c r="I116" s="137">
        <f>SUM(I108:I115)</f>
        <v>3.8872600000003921E-2</v>
      </c>
      <c r="J116" s="138"/>
      <c r="K116" s="137">
        <f>SUM(K108:K115)</f>
        <v>0</v>
      </c>
      <c r="O116" s="109"/>
      <c r="X116" s="139">
        <f>K116</f>
        <v>0</v>
      </c>
      <c r="Y116" s="139">
        <f>I116</f>
        <v>3.8872600000003921E-2</v>
      </c>
      <c r="Z116" s="140">
        <f>G116</f>
        <v>0</v>
      </c>
      <c r="AA116" s="119"/>
      <c r="AB116" s="119"/>
      <c r="AC116" s="119"/>
      <c r="AD116" s="119"/>
      <c r="AE116" s="119"/>
      <c r="AF116" s="119"/>
      <c r="AG116" s="119"/>
      <c r="AH116" s="119"/>
      <c r="AI116" s="119"/>
      <c r="AJ116" s="119"/>
      <c r="AK116" s="119"/>
      <c r="AL116" s="119"/>
      <c r="AM116" s="119"/>
      <c r="AN116" s="119"/>
      <c r="AO116" s="119"/>
      <c r="AP116" s="119"/>
      <c r="AQ116" s="119"/>
      <c r="AR116" s="119"/>
      <c r="AS116" s="119"/>
      <c r="AT116" s="119"/>
      <c r="AU116" s="119"/>
      <c r="AV116" s="119"/>
      <c r="AW116" s="119"/>
      <c r="AX116" s="119"/>
      <c r="AY116" s="119"/>
      <c r="AZ116" s="119"/>
      <c r="BA116" s="141"/>
      <c r="BB116" s="141"/>
      <c r="BC116" s="141"/>
      <c r="BD116" s="141"/>
      <c r="BE116" s="141"/>
      <c r="BF116" s="141"/>
      <c r="BG116" s="119"/>
      <c r="BH116" s="119"/>
      <c r="BI116" s="119"/>
      <c r="BJ116" s="119"/>
      <c r="BK116" s="119"/>
    </row>
    <row r="117" spans="1:104" ht="14.25" customHeight="1" x14ac:dyDescent="0.2">
      <c r="A117" s="99" t="s">
        <v>27</v>
      </c>
      <c r="B117" s="100" t="s">
        <v>146</v>
      </c>
      <c r="C117" s="101" t="s">
        <v>147</v>
      </c>
      <c r="D117" s="102"/>
      <c r="E117" s="103"/>
      <c r="F117" s="103"/>
      <c r="G117" s="104"/>
      <c r="H117" s="105"/>
      <c r="I117" s="106"/>
      <c r="J117" s="107"/>
      <c r="K117" s="108"/>
      <c r="O117" s="109"/>
    </row>
    <row r="118" spans="1:104" x14ac:dyDescent="0.2">
      <c r="A118" s="110">
        <v>28</v>
      </c>
      <c r="B118" s="111" t="s">
        <v>148</v>
      </c>
      <c r="C118" s="112" t="s">
        <v>149</v>
      </c>
      <c r="D118" s="113" t="s">
        <v>30</v>
      </c>
      <c r="E118" s="114">
        <v>334.38400000000001</v>
      </c>
      <c r="F118" s="115"/>
      <c r="G118" s="116">
        <f>E118*F118</f>
        <v>0</v>
      </c>
      <c r="H118" s="117">
        <v>7.0000000000014495E-5</v>
      </c>
      <c r="I118" s="118">
        <f>E118*H118</f>
        <v>2.3406880000004848E-2</v>
      </c>
      <c r="J118" s="117">
        <v>0</v>
      </c>
      <c r="K118" s="118">
        <f>E118*J118</f>
        <v>0</v>
      </c>
      <c r="O118" s="109"/>
      <c r="Z118" s="119"/>
      <c r="AA118" s="119">
        <v>1</v>
      </c>
      <c r="AB118" s="119">
        <v>7</v>
      </c>
      <c r="AC118" s="119">
        <v>7</v>
      </c>
      <c r="AD118" s="119"/>
      <c r="AE118" s="119"/>
      <c r="AF118" s="119"/>
      <c r="AG118" s="119"/>
      <c r="AH118" s="119"/>
      <c r="AI118" s="119"/>
      <c r="AJ118" s="119"/>
      <c r="AK118" s="119"/>
      <c r="AL118" s="119"/>
      <c r="AM118" s="119"/>
      <c r="AN118" s="119"/>
      <c r="AO118" s="119"/>
      <c r="AP118" s="119"/>
      <c r="AQ118" s="119"/>
      <c r="AR118" s="119"/>
      <c r="AS118" s="119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  <c r="BH118" s="119"/>
      <c r="BI118" s="119"/>
      <c r="BJ118" s="119"/>
      <c r="BK118" s="119"/>
      <c r="CA118" s="119">
        <v>1</v>
      </c>
      <c r="CB118" s="119">
        <v>7</v>
      </c>
      <c r="CZ118" s="71">
        <v>2</v>
      </c>
    </row>
    <row r="119" spans="1:104" x14ac:dyDescent="0.2">
      <c r="A119" s="120"/>
      <c r="B119" s="121"/>
      <c r="C119" s="188" t="s">
        <v>61</v>
      </c>
      <c r="D119" s="189"/>
      <c r="E119" s="124">
        <v>0</v>
      </c>
      <c r="F119" s="125"/>
      <c r="G119" s="126"/>
      <c r="H119" s="127"/>
      <c r="I119" s="122"/>
      <c r="J119" s="128"/>
      <c r="K119" s="122"/>
      <c r="M119" s="123" t="s">
        <v>61</v>
      </c>
      <c r="O119" s="109"/>
      <c r="Z119" s="119"/>
      <c r="AA119" s="119"/>
      <c r="AB119" s="119"/>
      <c r="AC119" s="119"/>
      <c r="AD119" s="119"/>
      <c r="AE119" s="119"/>
      <c r="AF119" s="119"/>
      <c r="AG119" s="119"/>
      <c r="AH119" s="119"/>
      <c r="AI119" s="119"/>
      <c r="AJ119" s="119"/>
      <c r="AK119" s="119"/>
      <c r="AL119" s="119"/>
      <c r="AM119" s="119"/>
      <c r="AN119" s="119"/>
      <c r="AO119" s="119"/>
      <c r="AP119" s="119"/>
      <c r="AQ119" s="119"/>
      <c r="AR119" s="119"/>
      <c r="AS119" s="119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29" t="str">
        <f t="shared" ref="BD119:BD125" si="0">C118</f>
        <v>Penetrace podkladu univerzální</v>
      </c>
      <c r="BE119" s="119"/>
      <c r="BF119" s="119"/>
      <c r="BG119" s="119"/>
      <c r="BH119" s="119"/>
      <c r="BI119" s="119"/>
      <c r="BJ119" s="119"/>
      <c r="BK119" s="119"/>
    </row>
    <row r="120" spans="1:104" x14ac:dyDescent="0.2">
      <c r="A120" s="120"/>
      <c r="B120" s="121"/>
      <c r="C120" s="188" t="s">
        <v>62</v>
      </c>
      <c r="D120" s="189"/>
      <c r="E120" s="124">
        <v>14.4</v>
      </c>
      <c r="F120" s="125"/>
      <c r="G120" s="126"/>
      <c r="H120" s="127"/>
      <c r="I120" s="122"/>
      <c r="J120" s="128"/>
      <c r="K120" s="122"/>
      <c r="M120" s="123" t="s">
        <v>62</v>
      </c>
      <c r="O120" s="10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29" t="str">
        <f t="shared" si="0"/>
        <v>Šachta:</v>
      </c>
      <c r="BE120" s="119"/>
      <c r="BF120" s="119"/>
      <c r="BG120" s="119"/>
      <c r="BH120" s="119"/>
      <c r="BI120" s="119"/>
      <c r="BJ120" s="119"/>
      <c r="BK120" s="119"/>
    </row>
    <row r="121" spans="1:104" x14ac:dyDescent="0.2">
      <c r="A121" s="120"/>
      <c r="B121" s="121"/>
      <c r="C121" s="188" t="s">
        <v>73</v>
      </c>
      <c r="D121" s="189"/>
      <c r="E121" s="124">
        <v>244.18</v>
      </c>
      <c r="F121" s="125"/>
      <c r="G121" s="126"/>
      <c r="H121" s="127"/>
      <c r="I121" s="122"/>
      <c r="J121" s="128"/>
      <c r="K121" s="122"/>
      <c r="M121" s="123" t="s">
        <v>73</v>
      </c>
      <c r="O121" s="10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29" t="str">
        <f t="shared" si="0"/>
        <v>2*(2,4*3,0)</v>
      </c>
      <c r="BE121" s="119"/>
      <c r="BF121" s="119"/>
      <c r="BG121" s="119"/>
      <c r="BH121" s="119"/>
      <c r="BI121" s="119"/>
      <c r="BJ121" s="119"/>
      <c r="BK121" s="119"/>
    </row>
    <row r="122" spans="1:104" x14ac:dyDescent="0.2">
      <c r="A122" s="120"/>
      <c r="B122" s="121"/>
      <c r="C122" s="188" t="s">
        <v>74</v>
      </c>
      <c r="D122" s="189"/>
      <c r="E122" s="124">
        <v>11.004</v>
      </c>
      <c r="F122" s="125"/>
      <c r="G122" s="126"/>
      <c r="H122" s="127"/>
      <c r="I122" s="122"/>
      <c r="J122" s="128"/>
      <c r="K122" s="122"/>
      <c r="M122" s="123" t="s">
        <v>74</v>
      </c>
      <c r="O122" s="10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29" t="str">
        <f t="shared" si="0"/>
        <v>2*((2*2,4+2*3,0)*12,65-4*1,53*2,2-0,82*1,3)</v>
      </c>
      <c r="BE122" s="119"/>
      <c r="BF122" s="119"/>
      <c r="BG122" s="119"/>
      <c r="BH122" s="119"/>
      <c r="BI122" s="119"/>
      <c r="BJ122" s="119"/>
      <c r="BK122" s="119"/>
    </row>
    <row r="123" spans="1:104" x14ac:dyDescent="0.2">
      <c r="A123" s="120"/>
      <c r="B123" s="121"/>
      <c r="C123" s="188" t="s">
        <v>43</v>
      </c>
      <c r="D123" s="189"/>
      <c r="E123" s="124">
        <v>0</v>
      </c>
      <c r="F123" s="125"/>
      <c r="G123" s="126"/>
      <c r="H123" s="127"/>
      <c r="I123" s="122"/>
      <c r="J123" s="128"/>
      <c r="K123" s="122"/>
      <c r="M123" s="123" t="s">
        <v>43</v>
      </c>
      <c r="O123" s="10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29" t="str">
        <f t="shared" si="0"/>
        <v>2*0,3*(4*1,53+4*2,2+0,82+2*1,3)</v>
      </c>
      <c r="BE123" s="119"/>
      <c r="BF123" s="119"/>
      <c r="BG123" s="119"/>
      <c r="BH123" s="119"/>
      <c r="BI123" s="119"/>
      <c r="BJ123" s="119"/>
      <c r="BK123" s="119"/>
    </row>
    <row r="124" spans="1:104" x14ac:dyDescent="0.2">
      <c r="A124" s="120"/>
      <c r="B124" s="121"/>
      <c r="C124" s="188" t="s">
        <v>63</v>
      </c>
      <c r="D124" s="189"/>
      <c r="E124" s="124">
        <v>18</v>
      </c>
      <c r="F124" s="125"/>
      <c r="G124" s="126"/>
      <c r="H124" s="127"/>
      <c r="I124" s="122"/>
      <c r="J124" s="128"/>
      <c r="K124" s="122"/>
      <c r="M124" s="123" t="s">
        <v>63</v>
      </c>
      <c r="O124" s="109"/>
      <c r="Z124" s="119"/>
      <c r="AA124" s="119"/>
      <c r="AB124" s="119"/>
      <c r="AC124" s="119"/>
      <c r="AD124" s="119"/>
      <c r="AE124" s="119"/>
      <c r="AF124" s="119"/>
      <c r="AG124" s="119"/>
      <c r="AH124" s="119"/>
      <c r="AI124" s="119"/>
      <c r="AJ124" s="119"/>
      <c r="AK124" s="119"/>
      <c r="AL124" s="119"/>
      <c r="AM124" s="119"/>
      <c r="AN124" s="119"/>
      <c r="AO124" s="119"/>
      <c r="AP124" s="119"/>
      <c r="AQ124" s="119"/>
      <c r="AR124" s="119"/>
      <c r="AS124" s="119"/>
      <c r="AT124" s="119"/>
      <c r="AU124" s="119"/>
      <c r="AV124" s="119"/>
      <c r="AW124" s="119"/>
      <c r="AX124" s="119"/>
      <c r="AY124" s="119"/>
      <c r="AZ124" s="119"/>
      <c r="BA124" s="119"/>
      <c r="BB124" s="119"/>
      <c r="BC124" s="119"/>
      <c r="BD124" s="129" t="str">
        <f t="shared" si="0"/>
        <v>Strojovna:</v>
      </c>
      <c r="BE124" s="119"/>
      <c r="BF124" s="119"/>
      <c r="BG124" s="119"/>
      <c r="BH124" s="119"/>
      <c r="BI124" s="119"/>
      <c r="BJ124" s="119"/>
      <c r="BK124" s="119"/>
    </row>
    <row r="125" spans="1:104" x14ac:dyDescent="0.2">
      <c r="A125" s="120"/>
      <c r="B125" s="121"/>
      <c r="C125" s="188" t="s">
        <v>75</v>
      </c>
      <c r="D125" s="189"/>
      <c r="E125" s="124">
        <v>46.8</v>
      </c>
      <c r="F125" s="125"/>
      <c r="G125" s="126"/>
      <c r="H125" s="127"/>
      <c r="I125" s="122"/>
      <c r="J125" s="128"/>
      <c r="K125" s="122"/>
      <c r="M125" s="123" t="s">
        <v>75</v>
      </c>
      <c r="O125" s="109"/>
      <c r="Z125" s="119"/>
      <c r="AA125" s="119"/>
      <c r="AB125" s="119"/>
      <c r="AC125" s="119"/>
      <c r="AD125" s="119"/>
      <c r="AE125" s="119"/>
      <c r="AF125" s="119"/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29" t="str">
        <f t="shared" si="0"/>
        <v>6,0*3,0</v>
      </c>
      <c r="BE125" s="119"/>
      <c r="BF125" s="119"/>
      <c r="BG125" s="119"/>
      <c r="BH125" s="119"/>
      <c r="BI125" s="119"/>
      <c r="BJ125" s="119"/>
      <c r="BK125" s="119"/>
    </row>
    <row r="126" spans="1:104" x14ac:dyDescent="0.2">
      <c r="A126" s="110">
        <v>29</v>
      </c>
      <c r="B126" s="111" t="s">
        <v>150</v>
      </c>
      <c r="C126" s="112" t="s">
        <v>151</v>
      </c>
      <c r="D126" s="113" t="s">
        <v>30</v>
      </c>
      <c r="E126" s="114">
        <v>334.38400000000001</v>
      </c>
      <c r="F126" s="115"/>
      <c r="G126" s="116">
        <f>E126*F126</f>
        <v>0</v>
      </c>
      <c r="H126" s="117">
        <v>1.4000000000002899E-4</v>
      </c>
      <c r="I126" s="118">
        <f>E126*H126</f>
        <v>4.6813760000009697E-2</v>
      </c>
      <c r="J126" s="117">
        <v>0</v>
      </c>
      <c r="K126" s="118">
        <f>E126*J126</f>
        <v>0</v>
      </c>
      <c r="O126" s="109"/>
      <c r="Z126" s="119"/>
      <c r="AA126" s="119">
        <v>1</v>
      </c>
      <c r="AB126" s="119">
        <v>7</v>
      </c>
      <c r="AC126" s="119">
        <v>7</v>
      </c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  <c r="BH126" s="119"/>
      <c r="BI126" s="119"/>
      <c r="BJ126" s="119"/>
      <c r="BK126" s="119"/>
      <c r="CA126" s="119">
        <v>1</v>
      </c>
      <c r="CB126" s="119">
        <v>7</v>
      </c>
      <c r="CZ126" s="71">
        <v>2</v>
      </c>
    </row>
    <row r="127" spans="1:104" x14ac:dyDescent="0.2">
      <c r="A127" s="130" t="s">
        <v>31</v>
      </c>
      <c r="B127" s="131" t="s">
        <v>146</v>
      </c>
      <c r="C127" s="132" t="s">
        <v>147</v>
      </c>
      <c r="D127" s="133"/>
      <c r="E127" s="134"/>
      <c r="F127" s="134"/>
      <c r="G127" s="135">
        <f>SUM(G117:G126)</f>
        <v>0</v>
      </c>
      <c r="H127" s="136"/>
      <c r="I127" s="137">
        <f>SUM(I117:I126)</f>
        <v>7.0220640000014545E-2</v>
      </c>
      <c r="J127" s="138"/>
      <c r="K127" s="137">
        <f>SUM(K117:K126)</f>
        <v>0</v>
      </c>
      <c r="O127" s="109"/>
      <c r="X127" s="139">
        <f>K127</f>
        <v>0</v>
      </c>
      <c r="Y127" s="139">
        <f>I127</f>
        <v>7.0220640000014545E-2</v>
      </c>
      <c r="Z127" s="140">
        <f>G127</f>
        <v>0</v>
      </c>
      <c r="AA127" s="119"/>
      <c r="AB127" s="119"/>
      <c r="AC127" s="119"/>
      <c r="AD127" s="119"/>
      <c r="AE127" s="119"/>
      <c r="AF127" s="119"/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41"/>
      <c r="BB127" s="141"/>
      <c r="BC127" s="141"/>
      <c r="BD127" s="141"/>
      <c r="BE127" s="141"/>
      <c r="BF127" s="141"/>
      <c r="BG127" s="119"/>
      <c r="BH127" s="119"/>
      <c r="BI127" s="119"/>
      <c r="BJ127" s="119"/>
      <c r="BK127" s="119"/>
    </row>
    <row r="128" spans="1:104" ht="14.25" customHeight="1" x14ac:dyDescent="0.2">
      <c r="A128" s="99" t="s">
        <v>27</v>
      </c>
      <c r="B128" s="100" t="s">
        <v>152</v>
      </c>
      <c r="C128" s="101" t="s">
        <v>153</v>
      </c>
      <c r="D128" s="102"/>
      <c r="E128" s="103"/>
      <c r="F128" s="103"/>
      <c r="G128" s="104"/>
      <c r="H128" s="105"/>
      <c r="I128" s="106"/>
      <c r="J128" s="107"/>
      <c r="K128" s="108"/>
      <c r="O128" s="109"/>
    </row>
    <row r="129" spans="1:104" x14ac:dyDescent="0.2">
      <c r="A129" s="110">
        <v>30</v>
      </c>
      <c r="B129" s="111" t="s">
        <v>154</v>
      </c>
      <c r="C129" s="112" t="s">
        <v>155</v>
      </c>
      <c r="D129" s="113" t="s">
        <v>126</v>
      </c>
      <c r="E129" s="114">
        <v>1.5557359999993099</v>
      </c>
      <c r="F129" s="115"/>
      <c r="G129" s="116">
        <f t="shared" ref="G129:G137" si="1">E129*F129</f>
        <v>0</v>
      </c>
      <c r="H129" s="117">
        <v>0</v>
      </c>
      <c r="I129" s="118">
        <f t="shared" ref="I129:I137" si="2">E129*H129</f>
        <v>0</v>
      </c>
      <c r="J129" s="117"/>
      <c r="K129" s="118">
        <f t="shared" ref="K129:K137" si="3">E129*J129</f>
        <v>0</v>
      </c>
      <c r="O129" s="109"/>
      <c r="Z129" s="119"/>
      <c r="AA129" s="119">
        <v>8</v>
      </c>
      <c r="AB129" s="119">
        <v>0</v>
      </c>
      <c r="AC129" s="119">
        <v>3</v>
      </c>
      <c r="AD129" s="119"/>
      <c r="AE129" s="119"/>
      <c r="AF129" s="119"/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Q129" s="119"/>
      <c r="AR129" s="119"/>
      <c r="AS129" s="119"/>
      <c r="AT129" s="119"/>
      <c r="AU129" s="119"/>
      <c r="AV129" s="119"/>
      <c r="AW129" s="119"/>
      <c r="AX129" s="119"/>
      <c r="AY129" s="119"/>
      <c r="AZ129" s="119"/>
      <c r="BA129" s="119"/>
      <c r="BB129" s="119"/>
      <c r="BC129" s="119"/>
      <c r="BD129" s="119"/>
      <c r="BE129" s="119"/>
      <c r="BF129" s="119"/>
      <c r="BG129" s="119"/>
      <c r="BH129" s="119"/>
      <c r="BI129" s="119"/>
      <c r="BJ129" s="119"/>
      <c r="BK129" s="119"/>
      <c r="CA129" s="119">
        <v>8</v>
      </c>
      <c r="CB129" s="119">
        <v>0</v>
      </c>
      <c r="CZ129" s="71">
        <v>1</v>
      </c>
    </row>
    <row r="130" spans="1:104" x14ac:dyDescent="0.2">
      <c r="A130" s="110">
        <v>31</v>
      </c>
      <c r="B130" s="111" t="s">
        <v>156</v>
      </c>
      <c r="C130" s="112" t="s">
        <v>157</v>
      </c>
      <c r="D130" s="113" t="s">
        <v>126</v>
      </c>
      <c r="E130" s="114">
        <v>1.5557359999993099</v>
      </c>
      <c r="F130" s="115"/>
      <c r="G130" s="116">
        <f t="shared" si="1"/>
        <v>0</v>
      </c>
      <c r="H130" s="117">
        <v>0</v>
      </c>
      <c r="I130" s="118">
        <f t="shared" si="2"/>
        <v>0</v>
      </c>
      <c r="J130" s="117"/>
      <c r="K130" s="118">
        <f t="shared" si="3"/>
        <v>0</v>
      </c>
      <c r="O130" s="109"/>
      <c r="Z130" s="119"/>
      <c r="AA130" s="119">
        <v>8</v>
      </c>
      <c r="AB130" s="119">
        <v>0</v>
      </c>
      <c r="AC130" s="119">
        <v>3</v>
      </c>
      <c r="AD130" s="119"/>
      <c r="AE130" s="119"/>
      <c r="AF130" s="119"/>
      <c r="AG130" s="119"/>
      <c r="AH130" s="119"/>
      <c r="AI130" s="119"/>
      <c r="AJ130" s="119"/>
      <c r="AK130" s="119"/>
      <c r="AL130" s="119"/>
      <c r="AM130" s="119"/>
      <c r="AN130" s="119"/>
      <c r="AO130" s="119"/>
      <c r="AP130" s="119"/>
      <c r="AQ130" s="119"/>
      <c r="AR130" s="119"/>
      <c r="AS130" s="119"/>
      <c r="AT130" s="119"/>
      <c r="AU130" s="119"/>
      <c r="AV130" s="119"/>
      <c r="AW130" s="119"/>
      <c r="AX130" s="119"/>
      <c r="AY130" s="119"/>
      <c r="AZ130" s="119"/>
      <c r="BA130" s="119"/>
      <c r="BB130" s="119"/>
      <c r="BC130" s="119"/>
      <c r="BD130" s="119"/>
      <c r="BE130" s="119"/>
      <c r="BF130" s="119"/>
      <c r="BG130" s="119"/>
      <c r="BH130" s="119"/>
      <c r="BI130" s="119"/>
      <c r="BJ130" s="119"/>
      <c r="BK130" s="119"/>
      <c r="CA130" s="119">
        <v>8</v>
      </c>
      <c r="CB130" s="119">
        <v>0</v>
      </c>
      <c r="CZ130" s="71">
        <v>1</v>
      </c>
    </row>
    <row r="131" spans="1:104" x14ac:dyDescent="0.2">
      <c r="A131" s="110">
        <v>32</v>
      </c>
      <c r="B131" s="111" t="s">
        <v>158</v>
      </c>
      <c r="C131" s="112" t="s">
        <v>159</v>
      </c>
      <c r="D131" s="113" t="s">
        <v>126</v>
      </c>
      <c r="E131" s="114">
        <v>1.5557359999993099</v>
      </c>
      <c r="F131" s="115"/>
      <c r="G131" s="116">
        <f t="shared" si="1"/>
        <v>0</v>
      </c>
      <c r="H131" s="117">
        <v>0</v>
      </c>
      <c r="I131" s="118">
        <f t="shared" si="2"/>
        <v>0</v>
      </c>
      <c r="J131" s="117"/>
      <c r="K131" s="118">
        <f t="shared" si="3"/>
        <v>0</v>
      </c>
      <c r="O131" s="109"/>
      <c r="Z131" s="119"/>
      <c r="AA131" s="119">
        <v>8</v>
      </c>
      <c r="AB131" s="119">
        <v>0</v>
      </c>
      <c r="AC131" s="119">
        <v>3</v>
      </c>
      <c r="AD131" s="119"/>
      <c r="AE131" s="119"/>
      <c r="AF131" s="119"/>
      <c r="AG131" s="119"/>
      <c r="AH131" s="119"/>
      <c r="AI131" s="119"/>
      <c r="AJ131" s="119"/>
      <c r="AK131" s="119"/>
      <c r="AL131" s="119"/>
      <c r="AM131" s="119"/>
      <c r="AN131" s="119"/>
      <c r="AO131" s="119"/>
      <c r="AP131" s="119"/>
      <c r="AQ131" s="119"/>
      <c r="AR131" s="119"/>
      <c r="AS131" s="119"/>
      <c r="AT131" s="119"/>
      <c r="AU131" s="119"/>
      <c r="AV131" s="119"/>
      <c r="AW131" s="119"/>
      <c r="AX131" s="119"/>
      <c r="AY131" s="119"/>
      <c r="AZ131" s="119"/>
      <c r="BA131" s="119"/>
      <c r="BB131" s="119"/>
      <c r="BC131" s="119"/>
      <c r="BD131" s="119"/>
      <c r="BE131" s="119"/>
      <c r="BF131" s="119"/>
      <c r="BG131" s="119"/>
      <c r="BH131" s="119"/>
      <c r="BI131" s="119"/>
      <c r="BJ131" s="119"/>
      <c r="BK131" s="119"/>
      <c r="CA131" s="119">
        <v>8</v>
      </c>
      <c r="CB131" s="119">
        <v>0</v>
      </c>
      <c r="CZ131" s="71">
        <v>1</v>
      </c>
    </row>
    <row r="132" spans="1:104" x14ac:dyDescent="0.2">
      <c r="A132" s="110">
        <v>33</v>
      </c>
      <c r="B132" s="111" t="s">
        <v>160</v>
      </c>
      <c r="C132" s="112" t="s">
        <v>161</v>
      </c>
      <c r="D132" s="113" t="s">
        <v>126</v>
      </c>
      <c r="E132" s="114">
        <v>6.2229439999972396</v>
      </c>
      <c r="F132" s="115"/>
      <c r="G132" s="116">
        <f t="shared" si="1"/>
        <v>0</v>
      </c>
      <c r="H132" s="117">
        <v>0</v>
      </c>
      <c r="I132" s="118">
        <f t="shared" si="2"/>
        <v>0</v>
      </c>
      <c r="J132" s="117"/>
      <c r="K132" s="118">
        <f t="shared" si="3"/>
        <v>0</v>
      </c>
      <c r="O132" s="109"/>
      <c r="Z132" s="119"/>
      <c r="AA132" s="119">
        <v>8</v>
      </c>
      <c r="AB132" s="119">
        <v>0</v>
      </c>
      <c r="AC132" s="119">
        <v>3</v>
      </c>
      <c r="AD132" s="119"/>
      <c r="AE132" s="119"/>
      <c r="AF132" s="119"/>
      <c r="AG132" s="119"/>
      <c r="AH132" s="119"/>
      <c r="AI132" s="119"/>
      <c r="AJ132" s="119"/>
      <c r="AK132" s="119"/>
      <c r="AL132" s="119"/>
      <c r="AM132" s="119"/>
      <c r="AN132" s="119"/>
      <c r="AO132" s="119"/>
      <c r="AP132" s="119"/>
      <c r="AQ132" s="119"/>
      <c r="AR132" s="119"/>
      <c r="AS132" s="119"/>
      <c r="AT132" s="119"/>
      <c r="AU132" s="119"/>
      <c r="AV132" s="119"/>
      <c r="AW132" s="119"/>
      <c r="AX132" s="119"/>
      <c r="AY132" s="119"/>
      <c r="AZ132" s="119"/>
      <c r="BA132" s="119"/>
      <c r="BB132" s="119"/>
      <c r="BC132" s="119"/>
      <c r="BD132" s="119"/>
      <c r="BE132" s="119"/>
      <c r="BF132" s="119"/>
      <c r="BG132" s="119"/>
      <c r="BH132" s="119"/>
      <c r="BI132" s="119"/>
      <c r="BJ132" s="119"/>
      <c r="BK132" s="119"/>
      <c r="CA132" s="119">
        <v>8</v>
      </c>
      <c r="CB132" s="119">
        <v>0</v>
      </c>
      <c r="CZ132" s="71">
        <v>1</v>
      </c>
    </row>
    <row r="133" spans="1:104" x14ac:dyDescent="0.2">
      <c r="A133" s="110">
        <v>34</v>
      </c>
      <c r="B133" s="111" t="s">
        <v>162</v>
      </c>
      <c r="C133" s="112" t="s">
        <v>163</v>
      </c>
      <c r="D133" s="113" t="s">
        <v>126</v>
      </c>
      <c r="E133" s="114">
        <v>1.5557359999993099</v>
      </c>
      <c r="F133" s="115"/>
      <c r="G133" s="116">
        <f t="shared" si="1"/>
        <v>0</v>
      </c>
      <c r="H133" s="117">
        <v>0</v>
      </c>
      <c r="I133" s="118">
        <f t="shared" si="2"/>
        <v>0</v>
      </c>
      <c r="J133" s="117"/>
      <c r="K133" s="118">
        <f t="shared" si="3"/>
        <v>0</v>
      </c>
      <c r="O133" s="109"/>
      <c r="Z133" s="119"/>
      <c r="AA133" s="119">
        <v>8</v>
      </c>
      <c r="AB133" s="119">
        <v>0</v>
      </c>
      <c r="AC133" s="119">
        <v>3</v>
      </c>
      <c r="AD133" s="119"/>
      <c r="AE133" s="119"/>
      <c r="AF133" s="119"/>
      <c r="AG133" s="119"/>
      <c r="AH133" s="119"/>
      <c r="AI133" s="119"/>
      <c r="AJ133" s="119"/>
      <c r="AK133" s="119"/>
      <c r="AL133" s="119"/>
      <c r="AM133" s="119"/>
      <c r="AN133" s="119"/>
      <c r="AO133" s="119"/>
      <c r="AP133" s="119"/>
      <c r="AQ133" s="119"/>
      <c r="AR133" s="119"/>
      <c r="AS133" s="119"/>
      <c r="AT133" s="119"/>
      <c r="AU133" s="119"/>
      <c r="AV133" s="119"/>
      <c r="AW133" s="119"/>
      <c r="AX133" s="119"/>
      <c r="AY133" s="119"/>
      <c r="AZ133" s="119"/>
      <c r="BA133" s="119"/>
      <c r="BB133" s="119"/>
      <c r="BC133" s="119"/>
      <c r="BD133" s="119"/>
      <c r="BE133" s="119"/>
      <c r="BF133" s="119"/>
      <c r="BG133" s="119"/>
      <c r="BH133" s="119"/>
      <c r="BI133" s="119"/>
      <c r="BJ133" s="119"/>
      <c r="BK133" s="119"/>
      <c r="CA133" s="119">
        <v>8</v>
      </c>
      <c r="CB133" s="119">
        <v>0</v>
      </c>
      <c r="CZ133" s="71">
        <v>1</v>
      </c>
    </row>
    <row r="134" spans="1:104" x14ac:dyDescent="0.2">
      <c r="A134" s="110">
        <v>35</v>
      </c>
      <c r="B134" s="111" t="s">
        <v>164</v>
      </c>
      <c r="C134" s="112" t="s">
        <v>165</v>
      </c>
      <c r="D134" s="113" t="s">
        <v>126</v>
      </c>
      <c r="E134" s="114">
        <v>1.5557359999993099</v>
      </c>
      <c r="F134" s="115"/>
      <c r="G134" s="116">
        <f t="shared" si="1"/>
        <v>0</v>
      </c>
      <c r="H134" s="117">
        <v>0</v>
      </c>
      <c r="I134" s="118">
        <f t="shared" si="2"/>
        <v>0</v>
      </c>
      <c r="J134" s="117"/>
      <c r="K134" s="118">
        <f t="shared" si="3"/>
        <v>0</v>
      </c>
      <c r="O134" s="109"/>
      <c r="Z134" s="119"/>
      <c r="AA134" s="119">
        <v>8</v>
      </c>
      <c r="AB134" s="119">
        <v>0</v>
      </c>
      <c r="AC134" s="119">
        <v>3</v>
      </c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CA134" s="119">
        <v>8</v>
      </c>
      <c r="CB134" s="119">
        <v>0</v>
      </c>
      <c r="CZ134" s="71">
        <v>1</v>
      </c>
    </row>
    <row r="135" spans="1:104" x14ac:dyDescent="0.2">
      <c r="A135" s="110">
        <v>36</v>
      </c>
      <c r="B135" s="111" t="s">
        <v>166</v>
      </c>
      <c r="C135" s="112" t="s">
        <v>167</v>
      </c>
      <c r="D135" s="113" t="s">
        <v>126</v>
      </c>
      <c r="E135" s="114">
        <v>1.5557359999993099</v>
      </c>
      <c r="F135" s="115"/>
      <c r="G135" s="116">
        <f t="shared" si="1"/>
        <v>0</v>
      </c>
      <c r="H135" s="117">
        <v>0</v>
      </c>
      <c r="I135" s="118">
        <f t="shared" si="2"/>
        <v>0</v>
      </c>
      <c r="J135" s="117"/>
      <c r="K135" s="118">
        <f t="shared" si="3"/>
        <v>0</v>
      </c>
      <c r="O135" s="109"/>
      <c r="Z135" s="119"/>
      <c r="AA135" s="119">
        <v>8</v>
      </c>
      <c r="AB135" s="119">
        <v>0</v>
      </c>
      <c r="AC135" s="119">
        <v>3</v>
      </c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CA135" s="119">
        <v>8</v>
      </c>
      <c r="CB135" s="119">
        <v>0</v>
      </c>
      <c r="CZ135" s="71">
        <v>1</v>
      </c>
    </row>
    <row r="136" spans="1:104" x14ac:dyDescent="0.2">
      <c r="A136" s="110">
        <v>37</v>
      </c>
      <c r="B136" s="111" t="s">
        <v>168</v>
      </c>
      <c r="C136" s="112" t="s">
        <v>169</v>
      </c>
      <c r="D136" s="113" t="s">
        <v>126</v>
      </c>
      <c r="E136" s="114">
        <v>1.5557359999993099</v>
      </c>
      <c r="F136" s="115"/>
      <c r="G136" s="116">
        <f t="shared" si="1"/>
        <v>0</v>
      </c>
      <c r="H136" s="117">
        <v>0</v>
      </c>
      <c r="I136" s="118">
        <f t="shared" si="2"/>
        <v>0</v>
      </c>
      <c r="J136" s="117"/>
      <c r="K136" s="118">
        <f t="shared" si="3"/>
        <v>0</v>
      </c>
      <c r="O136" s="109"/>
      <c r="Z136" s="119"/>
      <c r="AA136" s="119">
        <v>8</v>
      </c>
      <c r="AB136" s="119">
        <v>0</v>
      </c>
      <c r="AC136" s="119">
        <v>3</v>
      </c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19"/>
      <c r="AW136" s="119"/>
      <c r="AX136" s="119"/>
      <c r="AY136" s="119"/>
      <c r="AZ136" s="119"/>
      <c r="BA136" s="119"/>
      <c r="BB136" s="119"/>
      <c r="BC136" s="119"/>
      <c r="BD136" s="119"/>
      <c r="BE136" s="119"/>
      <c r="BF136" s="119"/>
      <c r="BG136" s="119"/>
      <c r="BH136" s="119"/>
      <c r="BI136" s="119"/>
      <c r="BJ136" s="119"/>
      <c r="BK136" s="119"/>
      <c r="CA136" s="119">
        <v>8</v>
      </c>
      <c r="CB136" s="119">
        <v>0</v>
      </c>
      <c r="CZ136" s="71">
        <v>1</v>
      </c>
    </row>
    <row r="137" spans="1:104" x14ac:dyDescent="0.2">
      <c r="A137" s="110">
        <v>38</v>
      </c>
      <c r="B137" s="111" t="s">
        <v>170</v>
      </c>
      <c r="C137" s="112" t="s">
        <v>171</v>
      </c>
      <c r="D137" s="113" t="s">
        <v>126</v>
      </c>
      <c r="E137" s="114">
        <v>1.5557359999993099</v>
      </c>
      <c r="F137" s="115"/>
      <c r="G137" s="116">
        <f t="shared" si="1"/>
        <v>0</v>
      </c>
      <c r="H137" s="117">
        <v>0</v>
      </c>
      <c r="I137" s="118">
        <f t="shared" si="2"/>
        <v>0</v>
      </c>
      <c r="J137" s="117"/>
      <c r="K137" s="118">
        <f t="shared" si="3"/>
        <v>0</v>
      </c>
      <c r="O137" s="109"/>
      <c r="Z137" s="119"/>
      <c r="AA137" s="119">
        <v>8</v>
      </c>
      <c r="AB137" s="119">
        <v>0</v>
      </c>
      <c r="AC137" s="119">
        <v>3</v>
      </c>
      <c r="AD137" s="119"/>
      <c r="AE137" s="119"/>
      <c r="AF137" s="119"/>
      <c r="AG137" s="119"/>
      <c r="AH137" s="119"/>
      <c r="AI137" s="119"/>
      <c r="AJ137" s="119"/>
      <c r="AK137" s="119"/>
      <c r="AL137" s="119"/>
      <c r="AM137" s="119"/>
      <c r="AN137" s="119"/>
      <c r="AO137" s="119"/>
      <c r="AP137" s="119"/>
      <c r="AQ137" s="119"/>
      <c r="AR137" s="119"/>
      <c r="AS137" s="119"/>
      <c r="AT137" s="119"/>
      <c r="AU137" s="119"/>
      <c r="AV137" s="119"/>
      <c r="AW137" s="119"/>
      <c r="AX137" s="119"/>
      <c r="AY137" s="119"/>
      <c r="AZ137" s="119"/>
      <c r="BA137" s="119"/>
      <c r="BB137" s="119"/>
      <c r="BC137" s="119"/>
      <c r="BD137" s="119"/>
      <c r="BE137" s="119"/>
      <c r="BF137" s="119"/>
      <c r="BG137" s="119"/>
      <c r="BH137" s="119"/>
      <c r="BI137" s="119"/>
      <c r="BJ137" s="119"/>
      <c r="BK137" s="119"/>
      <c r="CA137" s="119">
        <v>8</v>
      </c>
      <c r="CB137" s="119">
        <v>0</v>
      </c>
      <c r="CZ137" s="71">
        <v>1</v>
      </c>
    </row>
    <row r="138" spans="1:104" x14ac:dyDescent="0.2">
      <c r="A138" s="130" t="s">
        <v>31</v>
      </c>
      <c r="B138" s="131" t="s">
        <v>152</v>
      </c>
      <c r="C138" s="132" t="s">
        <v>153</v>
      </c>
      <c r="D138" s="133"/>
      <c r="E138" s="134"/>
      <c r="F138" s="134"/>
      <c r="G138" s="135">
        <f>SUM(G128:G137)</f>
        <v>0</v>
      </c>
      <c r="H138" s="136"/>
      <c r="I138" s="137">
        <f>SUM(I128:I137)</f>
        <v>0</v>
      </c>
      <c r="J138" s="138"/>
      <c r="K138" s="137">
        <f>SUM(K128:K137)</f>
        <v>0</v>
      </c>
      <c r="O138" s="109"/>
      <c r="X138" s="139">
        <f>K138</f>
        <v>0</v>
      </c>
      <c r="Y138" s="139">
        <f>I138</f>
        <v>0</v>
      </c>
      <c r="Z138" s="140">
        <f>G138</f>
        <v>0</v>
      </c>
      <c r="AA138" s="119"/>
      <c r="AB138" s="119"/>
      <c r="AC138" s="119"/>
      <c r="AD138" s="119"/>
      <c r="AE138" s="119"/>
      <c r="AF138" s="119"/>
      <c r="AG138" s="119"/>
      <c r="AH138" s="119"/>
      <c r="AI138" s="119"/>
      <c r="AJ138" s="119"/>
      <c r="AK138" s="119"/>
      <c r="AL138" s="119"/>
      <c r="AM138" s="119"/>
      <c r="AN138" s="119"/>
      <c r="AO138" s="119"/>
      <c r="AP138" s="119"/>
      <c r="AQ138" s="119"/>
      <c r="AR138" s="119"/>
      <c r="AS138" s="119"/>
      <c r="AT138" s="119"/>
      <c r="AU138" s="119"/>
      <c r="AV138" s="119"/>
      <c r="AW138" s="119"/>
      <c r="AX138" s="119"/>
      <c r="AY138" s="119"/>
      <c r="AZ138" s="119"/>
      <c r="BA138" s="141"/>
      <c r="BB138" s="141"/>
      <c r="BC138" s="141"/>
      <c r="BD138" s="141"/>
      <c r="BE138" s="141"/>
      <c r="BF138" s="141"/>
      <c r="BG138" s="119"/>
      <c r="BH138" s="119"/>
      <c r="BI138" s="119"/>
      <c r="BJ138" s="119"/>
      <c r="BK138" s="119"/>
    </row>
    <row r="139" spans="1:104" x14ac:dyDescent="0.2">
      <c r="A139" s="142" t="s">
        <v>32</v>
      </c>
      <c r="B139" s="143" t="s">
        <v>33</v>
      </c>
      <c r="C139" s="144"/>
      <c r="D139" s="145"/>
      <c r="E139" s="146"/>
      <c r="F139" s="146"/>
      <c r="G139" s="147">
        <f>SUM(Z7:Z139)</f>
        <v>0</v>
      </c>
      <c r="H139" s="148"/>
      <c r="I139" s="149">
        <f>SUM(Y7:Y139)</f>
        <v>8.9160619280009588</v>
      </c>
      <c r="J139" s="148"/>
      <c r="K139" s="149">
        <f>SUM(X7:X139)</f>
        <v>-1.5557359999993086</v>
      </c>
      <c r="O139" s="109"/>
      <c r="BA139" s="150"/>
      <c r="BB139" s="150"/>
      <c r="BC139" s="150"/>
      <c r="BD139" s="150"/>
      <c r="BE139" s="150"/>
      <c r="BF139" s="150"/>
    </row>
    <row r="140" spans="1:104" x14ac:dyDescent="0.2">
      <c r="E140" s="71"/>
    </row>
    <row r="141" spans="1:104" x14ac:dyDescent="0.2">
      <c r="E141" s="71"/>
    </row>
    <row r="142" spans="1:104" x14ac:dyDescent="0.2">
      <c r="E142" s="71"/>
    </row>
    <row r="143" spans="1:104" x14ac:dyDescent="0.2">
      <c r="C143" s="128"/>
      <c r="E143" s="71"/>
    </row>
    <row r="144" spans="1:104" x14ac:dyDescent="0.2">
      <c r="E144" s="71"/>
    </row>
    <row r="145" spans="1:7" x14ac:dyDescent="0.2">
      <c r="E145" s="71"/>
    </row>
    <row r="146" spans="1:7" x14ac:dyDescent="0.2">
      <c r="E146" s="71"/>
    </row>
    <row r="147" spans="1:7" x14ac:dyDescent="0.2">
      <c r="E147" s="71"/>
    </row>
    <row r="148" spans="1:7" x14ac:dyDescent="0.2">
      <c r="E148" s="71"/>
    </row>
    <row r="149" spans="1:7" x14ac:dyDescent="0.2">
      <c r="E149" s="71"/>
    </row>
    <row r="150" spans="1:7" x14ac:dyDescent="0.2">
      <c r="E150" s="71"/>
    </row>
    <row r="151" spans="1:7" x14ac:dyDescent="0.2">
      <c r="E151" s="71"/>
    </row>
    <row r="152" spans="1:7" x14ac:dyDescent="0.2">
      <c r="E152" s="71"/>
    </row>
    <row r="153" spans="1:7" x14ac:dyDescent="0.2">
      <c r="E153" s="71"/>
    </row>
    <row r="154" spans="1:7" x14ac:dyDescent="0.2">
      <c r="E154" s="71"/>
    </row>
    <row r="155" spans="1:7" x14ac:dyDescent="0.2">
      <c r="E155" s="71"/>
    </row>
    <row r="156" spans="1:7" x14ac:dyDescent="0.2">
      <c r="E156" s="71"/>
    </row>
    <row r="157" spans="1:7" x14ac:dyDescent="0.2">
      <c r="A157" s="128"/>
      <c r="B157" s="128"/>
      <c r="C157" s="128"/>
      <c r="D157" s="128"/>
      <c r="E157" s="128"/>
      <c r="F157" s="128"/>
      <c r="G157" s="128"/>
    </row>
    <row r="158" spans="1:7" x14ac:dyDescent="0.2">
      <c r="A158" s="128"/>
      <c r="B158" s="128"/>
      <c r="C158" s="128"/>
      <c r="D158" s="128"/>
      <c r="E158" s="128"/>
      <c r="F158" s="128"/>
      <c r="G158" s="128"/>
    </row>
    <row r="159" spans="1:7" x14ac:dyDescent="0.2">
      <c r="A159" s="128"/>
      <c r="B159" s="128"/>
      <c r="C159" s="128"/>
      <c r="D159" s="128"/>
      <c r="E159" s="128"/>
      <c r="F159" s="128"/>
      <c r="G159" s="128"/>
    </row>
    <row r="160" spans="1:7" x14ac:dyDescent="0.2">
      <c r="A160" s="128"/>
      <c r="B160" s="128"/>
      <c r="C160" s="128"/>
      <c r="D160" s="128"/>
      <c r="E160" s="128"/>
      <c r="F160" s="128"/>
      <c r="G160" s="128"/>
    </row>
    <row r="161" spans="5:5" x14ac:dyDescent="0.2">
      <c r="E161" s="71"/>
    </row>
    <row r="162" spans="5:5" x14ac:dyDescent="0.2">
      <c r="E162" s="71"/>
    </row>
    <row r="163" spans="5:5" x14ac:dyDescent="0.2">
      <c r="E163" s="71"/>
    </row>
    <row r="164" spans="5:5" x14ac:dyDescent="0.2">
      <c r="E164" s="71"/>
    </row>
    <row r="165" spans="5:5" x14ac:dyDescent="0.2">
      <c r="E165" s="71"/>
    </row>
    <row r="166" spans="5:5" x14ac:dyDescent="0.2">
      <c r="E166" s="71"/>
    </row>
    <row r="167" spans="5:5" x14ac:dyDescent="0.2">
      <c r="E167" s="71"/>
    </row>
    <row r="168" spans="5:5" x14ac:dyDescent="0.2">
      <c r="E168" s="71"/>
    </row>
    <row r="169" spans="5:5" x14ac:dyDescent="0.2">
      <c r="E169" s="71"/>
    </row>
    <row r="170" spans="5:5" x14ac:dyDescent="0.2">
      <c r="E170" s="71"/>
    </row>
    <row r="171" spans="5:5" x14ac:dyDescent="0.2">
      <c r="E171" s="71"/>
    </row>
    <row r="172" spans="5:5" x14ac:dyDescent="0.2">
      <c r="E172" s="71"/>
    </row>
    <row r="173" spans="5:5" x14ac:dyDescent="0.2">
      <c r="E173" s="71"/>
    </row>
    <row r="174" spans="5:5" x14ac:dyDescent="0.2">
      <c r="E174" s="71"/>
    </row>
    <row r="175" spans="5:5" x14ac:dyDescent="0.2">
      <c r="E175" s="71"/>
    </row>
    <row r="176" spans="5:5" x14ac:dyDescent="0.2">
      <c r="E176" s="71"/>
    </row>
    <row r="177" spans="1:5" x14ac:dyDescent="0.2">
      <c r="E177" s="71"/>
    </row>
    <row r="178" spans="1:5" x14ac:dyDescent="0.2">
      <c r="E178" s="71"/>
    </row>
    <row r="179" spans="1:5" x14ac:dyDescent="0.2">
      <c r="E179" s="71"/>
    </row>
    <row r="180" spans="1:5" x14ac:dyDescent="0.2">
      <c r="E180" s="71"/>
    </row>
    <row r="181" spans="1:5" x14ac:dyDescent="0.2">
      <c r="E181" s="71"/>
    </row>
    <row r="182" spans="1:5" x14ac:dyDescent="0.2">
      <c r="E182" s="71"/>
    </row>
    <row r="183" spans="1:5" x14ac:dyDescent="0.2">
      <c r="E183" s="71"/>
    </row>
    <row r="184" spans="1:5" x14ac:dyDescent="0.2">
      <c r="E184" s="71"/>
    </row>
    <row r="185" spans="1:5" x14ac:dyDescent="0.2">
      <c r="E185" s="71"/>
    </row>
    <row r="186" spans="1:5" x14ac:dyDescent="0.2">
      <c r="E186" s="71"/>
    </row>
    <row r="187" spans="1:5" x14ac:dyDescent="0.2">
      <c r="E187" s="71"/>
    </row>
    <row r="188" spans="1:5" x14ac:dyDescent="0.2">
      <c r="E188" s="71"/>
    </row>
    <row r="189" spans="1:5" x14ac:dyDescent="0.2">
      <c r="E189" s="71"/>
    </row>
    <row r="190" spans="1:5" x14ac:dyDescent="0.2">
      <c r="E190" s="71"/>
    </row>
    <row r="191" spans="1:5" x14ac:dyDescent="0.2">
      <c r="E191" s="71"/>
    </row>
    <row r="192" spans="1:5" x14ac:dyDescent="0.2">
      <c r="A192" s="151"/>
      <c r="B192" s="151"/>
    </row>
    <row r="193" spans="1:7" x14ac:dyDescent="0.2">
      <c r="A193" s="128"/>
      <c r="B193" s="128"/>
      <c r="C193" s="152"/>
      <c r="D193" s="152"/>
      <c r="E193" s="153"/>
      <c r="F193" s="152"/>
      <c r="G193" s="154"/>
    </row>
    <row r="194" spans="1:7" x14ac:dyDescent="0.2">
      <c r="A194" s="155"/>
      <c r="B194" s="155"/>
      <c r="C194" s="128"/>
      <c r="D194" s="128"/>
      <c r="E194" s="156"/>
      <c r="F194" s="128"/>
      <c r="G194" s="128"/>
    </row>
    <row r="195" spans="1:7" x14ac:dyDescent="0.2">
      <c r="A195" s="128"/>
      <c r="B195" s="128"/>
      <c r="C195" s="128"/>
      <c r="D195" s="128"/>
      <c r="E195" s="156"/>
      <c r="F195" s="128"/>
      <c r="G195" s="128"/>
    </row>
    <row r="196" spans="1:7" x14ac:dyDescent="0.2">
      <c r="A196" s="128"/>
      <c r="B196" s="128"/>
      <c r="C196" s="128"/>
      <c r="D196" s="128"/>
      <c r="E196" s="156"/>
      <c r="F196" s="128"/>
      <c r="G196" s="128"/>
    </row>
    <row r="197" spans="1:7" x14ac:dyDescent="0.2">
      <c r="A197" s="128"/>
      <c r="B197" s="128"/>
      <c r="C197" s="128"/>
      <c r="D197" s="128"/>
      <c r="E197" s="156"/>
      <c r="F197" s="128"/>
      <c r="G197" s="128"/>
    </row>
    <row r="198" spans="1:7" x14ac:dyDescent="0.2">
      <c r="A198" s="128"/>
      <c r="B198" s="128"/>
      <c r="C198" s="128"/>
      <c r="D198" s="128"/>
      <c r="E198" s="156"/>
      <c r="F198" s="128"/>
      <c r="G198" s="128"/>
    </row>
    <row r="199" spans="1:7" x14ac:dyDescent="0.2">
      <c r="A199" s="128"/>
      <c r="B199" s="128"/>
      <c r="C199" s="128"/>
      <c r="D199" s="128"/>
      <c r="E199" s="156"/>
      <c r="F199" s="128"/>
      <c r="G199" s="128"/>
    </row>
    <row r="200" spans="1:7" x14ac:dyDescent="0.2">
      <c r="A200" s="128"/>
      <c r="B200" s="128"/>
      <c r="C200" s="128"/>
      <c r="D200" s="128"/>
      <c r="E200" s="156"/>
      <c r="F200" s="128"/>
      <c r="G200" s="128"/>
    </row>
    <row r="201" spans="1:7" x14ac:dyDescent="0.2">
      <c r="A201" s="128"/>
      <c r="B201" s="128"/>
      <c r="C201" s="128"/>
      <c r="D201" s="128"/>
      <c r="E201" s="156"/>
      <c r="F201" s="128"/>
      <c r="G201" s="128"/>
    </row>
    <row r="202" spans="1:7" x14ac:dyDescent="0.2">
      <c r="A202" s="128"/>
      <c r="B202" s="128"/>
      <c r="C202" s="128"/>
      <c r="D202" s="128"/>
      <c r="E202" s="156"/>
      <c r="F202" s="128"/>
      <c r="G202" s="128"/>
    </row>
    <row r="203" spans="1:7" x14ac:dyDescent="0.2">
      <c r="A203" s="128"/>
      <c r="B203" s="128"/>
      <c r="C203" s="128"/>
      <c r="D203" s="128"/>
      <c r="E203" s="156"/>
      <c r="F203" s="128"/>
      <c r="G203" s="128"/>
    </row>
    <row r="204" spans="1:7" x14ac:dyDescent="0.2">
      <c r="A204" s="128"/>
      <c r="B204" s="128"/>
      <c r="C204" s="128"/>
      <c r="D204" s="128"/>
      <c r="E204" s="156"/>
      <c r="F204" s="128"/>
      <c r="G204" s="128"/>
    </row>
    <row r="205" spans="1:7" x14ac:dyDescent="0.2">
      <c r="A205" s="128"/>
      <c r="B205" s="128"/>
      <c r="C205" s="128"/>
      <c r="D205" s="128"/>
      <c r="E205" s="156"/>
      <c r="F205" s="128"/>
      <c r="G205" s="128"/>
    </row>
    <row r="206" spans="1:7" x14ac:dyDescent="0.2">
      <c r="A206" s="128"/>
      <c r="B206" s="128"/>
      <c r="C206" s="128"/>
      <c r="D206" s="128"/>
      <c r="E206" s="156"/>
      <c r="F206" s="128"/>
      <c r="G206" s="128"/>
    </row>
    <row r="1111" spans="1:7" x14ac:dyDescent="0.2">
      <c r="A1111" s="157"/>
      <c r="B1111" s="158"/>
      <c r="C1111" s="159" t="s">
        <v>34</v>
      </c>
      <c r="D1111" s="160"/>
      <c r="E1111" s="161"/>
      <c r="F1111" s="161"/>
      <c r="G1111" s="162">
        <v>100000</v>
      </c>
    </row>
    <row r="1112" spans="1:7" x14ac:dyDescent="0.2">
      <c r="A1112" s="157"/>
      <c r="B1112" s="158"/>
      <c r="C1112" s="159" t="s">
        <v>35</v>
      </c>
      <c r="D1112" s="160"/>
      <c r="E1112" s="161"/>
      <c r="F1112" s="161"/>
      <c r="G1112" s="162">
        <v>100000</v>
      </c>
    </row>
    <row r="1113" spans="1:7" x14ac:dyDescent="0.2">
      <c r="A1113" s="157"/>
      <c r="B1113" s="158"/>
      <c r="C1113" s="159" t="s">
        <v>36</v>
      </c>
      <c r="D1113" s="160"/>
      <c r="E1113" s="161"/>
      <c r="F1113" s="161"/>
      <c r="G1113" s="162">
        <v>100000</v>
      </c>
    </row>
    <row r="1114" spans="1:7" x14ac:dyDescent="0.2">
      <c r="A1114" s="157"/>
      <c r="B1114" s="158"/>
      <c r="C1114" s="159" t="s">
        <v>37</v>
      </c>
      <c r="D1114" s="160"/>
      <c r="E1114" s="161"/>
      <c r="F1114" s="161"/>
      <c r="G1114" s="162">
        <v>100000</v>
      </c>
    </row>
    <row r="1115" spans="1:7" x14ac:dyDescent="0.2">
      <c r="A1115" s="157"/>
      <c r="B1115" s="158"/>
      <c r="C1115" s="159" t="s">
        <v>38</v>
      </c>
      <c r="D1115" s="160"/>
      <c r="E1115" s="161"/>
      <c r="F1115" s="161"/>
      <c r="G1115" s="162">
        <v>100000</v>
      </c>
    </row>
    <row r="1116" spans="1:7" x14ac:dyDescent="0.2">
      <c r="A1116" s="157"/>
      <c r="B1116" s="158"/>
      <c r="C1116" s="159" t="s">
        <v>39</v>
      </c>
      <c r="D1116" s="160"/>
      <c r="E1116" s="161"/>
      <c r="F1116" s="161"/>
      <c r="G1116" s="162">
        <v>100000</v>
      </c>
    </row>
    <row r="1117" spans="1:7" x14ac:dyDescent="0.2">
      <c r="A1117" s="157"/>
      <c r="B1117" s="158"/>
      <c r="C1117" s="159" t="s">
        <v>40</v>
      </c>
      <c r="D1117" s="160"/>
      <c r="E1117" s="161"/>
      <c r="F1117" s="161"/>
      <c r="G1117" s="162">
        <v>100000</v>
      </c>
    </row>
  </sheetData>
  <mergeCells count="69">
    <mergeCell ref="C123:D123"/>
    <mergeCell ref="C124:D124"/>
    <mergeCell ref="C125:D125"/>
    <mergeCell ref="C110:D110"/>
    <mergeCell ref="C111:D111"/>
    <mergeCell ref="C112:D112"/>
    <mergeCell ref="C113:D113"/>
    <mergeCell ref="C115:D115"/>
    <mergeCell ref="C119:D119"/>
    <mergeCell ref="C120:D120"/>
    <mergeCell ref="C121:D121"/>
    <mergeCell ref="C122:D122"/>
    <mergeCell ref="C98:D98"/>
    <mergeCell ref="C99:D99"/>
    <mergeCell ref="C101:D101"/>
    <mergeCell ref="C102:D102"/>
    <mergeCell ref="C104:D104"/>
    <mergeCell ref="C105:D105"/>
    <mergeCell ref="C89:D89"/>
    <mergeCell ref="C90:D90"/>
    <mergeCell ref="C91:D91"/>
    <mergeCell ref="C79:D79"/>
    <mergeCell ref="C80:D80"/>
    <mergeCell ref="C82:D82"/>
    <mergeCell ref="C83:D83"/>
    <mergeCell ref="C84:D84"/>
    <mergeCell ref="C85:D85"/>
    <mergeCell ref="C87:D87"/>
    <mergeCell ref="C88:D88"/>
    <mergeCell ref="C71:D71"/>
    <mergeCell ref="C72:D72"/>
    <mergeCell ref="C73:D73"/>
    <mergeCell ref="C74:D74"/>
    <mergeCell ref="C75:D75"/>
    <mergeCell ref="C51:D51"/>
    <mergeCell ref="C64:D64"/>
    <mergeCell ref="C66:D66"/>
    <mergeCell ref="C67:D67"/>
    <mergeCell ref="C55:D55"/>
    <mergeCell ref="C57:D57"/>
    <mergeCell ref="C60:D60"/>
    <mergeCell ref="C43:D43"/>
    <mergeCell ref="C47:D47"/>
    <mergeCell ref="C48:D48"/>
    <mergeCell ref="C49:D49"/>
    <mergeCell ref="C50:D50"/>
    <mergeCell ref="C38:D38"/>
    <mergeCell ref="C39:D39"/>
    <mergeCell ref="C40:D40"/>
    <mergeCell ref="C41:D41"/>
    <mergeCell ref="C27:D27"/>
    <mergeCell ref="C28:D28"/>
    <mergeCell ref="C29:D29"/>
    <mergeCell ref="C30:D30"/>
    <mergeCell ref="C32:D32"/>
    <mergeCell ref="C34:D34"/>
    <mergeCell ref="C35:D35"/>
    <mergeCell ref="C37:D37"/>
    <mergeCell ref="C16:D16"/>
    <mergeCell ref="C17:D17"/>
    <mergeCell ref="C19:D19"/>
    <mergeCell ref="C20:D20"/>
    <mergeCell ref="C22:D22"/>
    <mergeCell ref="C23:D23"/>
    <mergeCell ref="A1:G1"/>
    <mergeCell ref="C9:D9"/>
    <mergeCell ref="C10:D10"/>
    <mergeCell ref="C11:D11"/>
    <mergeCell ref="C12:D12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992"/>
  <sheetViews>
    <sheetView showGridLines="0" showZeros="0" tabSelected="1" zoomScaleNormal="100" workbookViewId="0">
      <selection activeCell="C11" sqref="C11"/>
    </sheetView>
  </sheetViews>
  <sheetFormatPr defaultColWidth="9.140625" defaultRowHeight="12.75" x14ac:dyDescent="0.2"/>
  <cols>
    <col min="1" max="1" width="4.42578125" style="71" customWidth="1"/>
    <col min="2" max="2" width="11.5703125" style="71" customWidth="1"/>
    <col min="3" max="3" width="40.42578125" style="71" customWidth="1"/>
    <col min="4" max="4" width="5.5703125" style="71" customWidth="1"/>
    <col min="5" max="5" width="8.5703125" style="91" customWidth="1"/>
    <col min="6" max="6" width="9.85546875" style="71" customWidth="1"/>
    <col min="7" max="7" width="13.85546875" style="71" customWidth="1"/>
    <col min="8" max="8" width="11" style="71" hidden="1" customWidth="1"/>
    <col min="9" max="9" width="9.7109375" style="71" hidden="1" customWidth="1"/>
    <col min="10" max="10" width="11.28515625" style="71" hidden="1" customWidth="1"/>
    <col min="11" max="11" width="10.42578125" style="71" hidden="1" customWidth="1"/>
    <col min="12" max="12" width="75.42578125" style="71" customWidth="1"/>
    <col min="13" max="13" width="45.28515625" style="71" customWidth="1"/>
    <col min="14" max="55" width="9.140625" style="71"/>
    <col min="56" max="56" width="62.28515625" style="71" customWidth="1"/>
    <col min="57" max="16384" width="9.140625" style="71"/>
  </cols>
  <sheetData>
    <row r="1" spans="1:104" ht="15" customHeight="1" x14ac:dyDescent="0.25">
      <c r="A1" s="187" t="s">
        <v>13</v>
      </c>
      <c r="B1" s="187"/>
      <c r="C1" s="187"/>
      <c r="D1" s="187"/>
      <c r="E1" s="187"/>
      <c r="F1" s="187"/>
      <c r="G1" s="187"/>
    </row>
    <row r="2" spans="1:104" ht="3" customHeight="1" thickBot="1" x14ac:dyDescent="0.25">
      <c r="B2" s="72"/>
      <c r="C2" s="73"/>
      <c r="D2" s="73"/>
      <c r="E2" s="74"/>
      <c r="F2" s="73"/>
      <c r="G2" s="73"/>
    </row>
    <row r="3" spans="1:104" ht="13.5" customHeight="1" thickTop="1" x14ac:dyDescent="0.2">
      <c r="A3" s="75" t="s">
        <v>14</v>
      </c>
      <c r="B3" s="76"/>
      <c r="C3" s="77"/>
      <c r="D3" s="78" t="s">
        <v>174</v>
      </c>
      <c r="E3" s="79"/>
      <c r="F3" s="80"/>
      <c r="G3" s="81"/>
    </row>
    <row r="4" spans="1:104" ht="13.5" customHeight="1" thickBot="1" x14ac:dyDescent="0.25">
      <c r="A4" s="82" t="s">
        <v>15</v>
      </c>
      <c r="B4" s="83"/>
      <c r="C4" s="84"/>
      <c r="D4" s="85" t="s">
        <v>186</v>
      </c>
      <c r="E4" s="86"/>
      <c r="F4" s="87"/>
      <c r="G4" s="88"/>
    </row>
    <row r="5" spans="1:104" ht="13.5" thickTop="1" x14ac:dyDescent="0.2">
      <c r="A5" s="89"/>
      <c r="B5" s="90"/>
      <c r="C5" s="90"/>
      <c r="G5" s="92"/>
    </row>
    <row r="6" spans="1:104" s="98" customFormat="1" ht="26.25" customHeight="1" x14ac:dyDescent="0.2">
      <c r="A6" s="93" t="s">
        <v>16</v>
      </c>
      <c r="B6" s="94" t="s">
        <v>17</v>
      </c>
      <c r="C6" s="94" t="s">
        <v>18</v>
      </c>
      <c r="D6" s="94" t="s">
        <v>19</v>
      </c>
      <c r="E6" s="95" t="s">
        <v>20</v>
      </c>
      <c r="F6" s="94" t="s">
        <v>21</v>
      </c>
      <c r="G6" s="96" t="s">
        <v>22</v>
      </c>
      <c r="H6" s="97" t="s">
        <v>23</v>
      </c>
      <c r="I6" s="97" t="s">
        <v>24</v>
      </c>
      <c r="J6" s="97" t="s">
        <v>25</v>
      </c>
      <c r="K6" s="97" t="s">
        <v>26</v>
      </c>
    </row>
    <row r="7" spans="1:104" ht="14.25" customHeight="1" x14ac:dyDescent="0.2">
      <c r="A7" s="99" t="s">
        <v>27</v>
      </c>
      <c r="B7" s="100" t="s">
        <v>176</v>
      </c>
      <c r="C7" s="101" t="s">
        <v>177</v>
      </c>
      <c r="D7" s="102"/>
      <c r="E7" s="103"/>
      <c r="F7" s="103"/>
      <c r="G7" s="104"/>
      <c r="H7" s="105"/>
      <c r="I7" s="106"/>
      <c r="J7" s="107"/>
      <c r="K7" s="108"/>
      <c r="O7" s="109"/>
    </row>
    <row r="8" spans="1:104" x14ac:dyDescent="0.2">
      <c r="A8" s="110">
        <v>1</v>
      </c>
      <c r="B8" s="111" t="s">
        <v>178</v>
      </c>
      <c r="C8" s="112" t="s">
        <v>179</v>
      </c>
      <c r="D8" s="113" t="s">
        <v>106</v>
      </c>
      <c r="E8" s="114">
        <v>2</v>
      </c>
      <c r="F8" s="115"/>
      <c r="G8" s="116">
        <f>E8*F8</f>
        <v>0</v>
      </c>
      <c r="H8" s="117">
        <v>0</v>
      </c>
      <c r="I8" s="118">
        <f>E8*H8</f>
        <v>0</v>
      </c>
      <c r="J8" s="117">
        <v>0</v>
      </c>
      <c r="K8" s="118">
        <f>E8*J8</f>
        <v>0</v>
      </c>
      <c r="O8" s="109"/>
      <c r="Z8" s="119"/>
      <c r="AA8" s="119">
        <v>1</v>
      </c>
      <c r="AB8" s="119">
        <v>9</v>
      </c>
      <c r="AC8" s="119">
        <v>9</v>
      </c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CA8" s="119">
        <v>1</v>
      </c>
      <c r="CB8" s="119">
        <v>9</v>
      </c>
      <c r="CZ8" s="71">
        <v>4</v>
      </c>
    </row>
    <row r="9" spans="1:104" x14ac:dyDescent="0.2">
      <c r="A9" s="110">
        <v>2</v>
      </c>
      <c r="B9" s="111" t="s">
        <v>180</v>
      </c>
      <c r="C9" s="112" t="s">
        <v>356</v>
      </c>
      <c r="D9" s="113" t="s">
        <v>106</v>
      </c>
      <c r="E9" s="114">
        <v>2</v>
      </c>
      <c r="F9" s="115"/>
      <c r="G9" s="116">
        <f>E9*F9</f>
        <v>0</v>
      </c>
      <c r="H9" s="117">
        <v>0</v>
      </c>
      <c r="I9" s="118">
        <f>E9*H9</f>
        <v>0</v>
      </c>
      <c r="J9" s="117">
        <v>0</v>
      </c>
      <c r="K9" s="118">
        <f>E9*J9</f>
        <v>0</v>
      </c>
      <c r="O9" s="109"/>
      <c r="Z9" s="119"/>
      <c r="AA9" s="119">
        <v>1</v>
      </c>
      <c r="AB9" s="119">
        <v>9</v>
      </c>
      <c r="AC9" s="119">
        <v>9</v>
      </c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CA9" s="119">
        <v>1</v>
      </c>
      <c r="CB9" s="119">
        <v>9</v>
      </c>
      <c r="CZ9" s="71">
        <v>4</v>
      </c>
    </row>
    <row r="10" spans="1:104" x14ac:dyDescent="0.2">
      <c r="A10" s="110">
        <v>3</v>
      </c>
      <c r="B10" s="111" t="s">
        <v>181</v>
      </c>
      <c r="C10" s="112" t="s">
        <v>357</v>
      </c>
      <c r="D10" s="113" t="s">
        <v>106</v>
      </c>
      <c r="E10" s="114">
        <v>2</v>
      </c>
      <c r="F10" s="115"/>
      <c r="G10" s="116">
        <f>E10*F10</f>
        <v>0</v>
      </c>
      <c r="H10" s="117">
        <v>0</v>
      </c>
      <c r="I10" s="118">
        <f>E10*H10</f>
        <v>0</v>
      </c>
      <c r="J10" s="117">
        <v>0</v>
      </c>
      <c r="K10" s="118">
        <f>E10*J10</f>
        <v>0</v>
      </c>
      <c r="O10" s="109"/>
      <c r="Z10" s="119"/>
      <c r="AA10" s="119">
        <v>1</v>
      </c>
      <c r="AB10" s="119">
        <v>9</v>
      </c>
      <c r="AC10" s="119">
        <v>9</v>
      </c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CA10" s="119">
        <v>1</v>
      </c>
      <c r="CB10" s="119">
        <v>9</v>
      </c>
      <c r="CZ10" s="71">
        <v>4</v>
      </c>
    </row>
    <row r="11" spans="1:104" x14ac:dyDescent="0.2">
      <c r="A11" s="110">
        <v>4</v>
      </c>
      <c r="B11" s="111" t="s">
        <v>182</v>
      </c>
      <c r="C11" s="112" t="s">
        <v>183</v>
      </c>
      <c r="D11" s="113" t="s">
        <v>106</v>
      </c>
      <c r="E11" s="114">
        <v>1</v>
      </c>
      <c r="F11" s="115"/>
      <c r="G11" s="116">
        <f>E11*F11</f>
        <v>0</v>
      </c>
      <c r="H11" s="117">
        <v>0</v>
      </c>
      <c r="I11" s="118">
        <f>E11*H11</f>
        <v>0</v>
      </c>
      <c r="J11" s="117">
        <v>0</v>
      </c>
      <c r="K11" s="118">
        <f>E11*J11</f>
        <v>0</v>
      </c>
      <c r="O11" s="109"/>
      <c r="Z11" s="119"/>
      <c r="AA11" s="119">
        <v>1</v>
      </c>
      <c r="AB11" s="119">
        <v>9</v>
      </c>
      <c r="AC11" s="119">
        <v>9</v>
      </c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CA11" s="119">
        <v>1</v>
      </c>
      <c r="CB11" s="119">
        <v>9</v>
      </c>
      <c r="CZ11" s="71">
        <v>4</v>
      </c>
    </row>
    <row r="12" spans="1:104" x14ac:dyDescent="0.2">
      <c r="A12" s="110">
        <v>5</v>
      </c>
      <c r="B12" s="111" t="s">
        <v>184</v>
      </c>
      <c r="C12" s="112" t="s">
        <v>185</v>
      </c>
      <c r="D12" s="113" t="s">
        <v>106</v>
      </c>
      <c r="E12" s="114">
        <v>2</v>
      </c>
      <c r="F12" s="115"/>
      <c r="G12" s="116">
        <f>E12*F12</f>
        <v>0</v>
      </c>
      <c r="H12" s="117">
        <v>0</v>
      </c>
      <c r="I12" s="118">
        <f>E12*H12</f>
        <v>0</v>
      </c>
      <c r="J12" s="117">
        <v>0</v>
      </c>
      <c r="K12" s="118">
        <f>E12*J12</f>
        <v>0</v>
      </c>
      <c r="O12" s="109"/>
      <c r="Z12" s="119"/>
      <c r="AA12" s="119">
        <v>1</v>
      </c>
      <c r="AB12" s="119">
        <v>9</v>
      </c>
      <c r="AC12" s="119">
        <v>9</v>
      </c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CA12" s="119">
        <v>1</v>
      </c>
      <c r="CB12" s="119">
        <v>9</v>
      </c>
      <c r="CZ12" s="71">
        <v>4</v>
      </c>
    </row>
    <row r="13" spans="1:104" x14ac:dyDescent="0.2">
      <c r="A13" s="130" t="s">
        <v>31</v>
      </c>
      <c r="B13" s="131" t="s">
        <v>176</v>
      </c>
      <c r="C13" s="132" t="s">
        <v>177</v>
      </c>
      <c r="D13" s="133"/>
      <c r="E13" s="134"/>
      <c r="F13" s="134"/>
      <c r="G13" s="135">
        <f>SUM(G7:G12)</f>
        <v>0</v>
      </c>
      <c r="H13" s="136"/>
      <c r="I13" s="137">
        <f>SUM(I7:I12)</f>
        <v>0</v>
      </c>
      <c r="J13" s="138"/>
      <c r="K13" s="137">
        <f>SUM(K7:K12)</f>
        <v>0</v>
      </c>
      <c r="O13" s="109"/>
      <c r="X13" s="139">
        <f>K13</f>
        <v>0</v>
      </c>
      <c r="Y13" s="139">
        <f>I13</f>
        <v>0</v>
      </c>
      <c r="Z13" s="140">
        <f>G13</f>
        <v>0</v>
      </c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41"/>
      <c r="BB13" s="141"/>
      <c r="BC13" s="141"/>
      <c r="BD13" s="141"/>
      <c r="BE13" s="141"/>
      <c r="BF13" s="141"/>
      <c r="BG13" s="119"/>
      <c r="BH13" s="119"/>
      <c r="BI13" s="119"/>
      <c r="BJ13" s="119"/>
      <c r="BK13" s="119"/>
    </row>
    <row r="14" spans="1:104" x14ac:dyDescent="0.2">
      <c r="A14" s="142" t="s">
        <v>32</v>
      </c>
      <c r="B14" s="143" t="s">
        <v>33</v>
      </c>
      <c r="C14" s="144"/>
      <c r="D14" s="145"/>
      <c r="E14" s="146"/>
      <c r="F14" s="146"/>
      <c r="G14" s="147">
        <f>SUM(Z7:Z14)</f>
        <v>0</v>
      </c>
      <c r="H14" s="148"/>
      <c r="I14" s="149">
        <f>SUM(Y7:Y14)</f>
        <v>0</v>
      </c>
      <c r="J14" s="148"/>
      <c r="K14" s="149">
        <f>SUM(X7:X14)</f>
        <v>0</v>
      </c>
      <c r="O14" s="109"/>
      <c r="BA14" s="150"/>
      <c r="BB14" s="150"/>
      <c r="BC14" s="150"/>
      <c r="BD14" s="150"/>
      <c r="BE14" s="150"/>
      <c r="BF14" s="150"/>
    </row>
    <row r="15" spans="1:104" x14ac:dyDescent="0.2">
      <c r="E15" s="71"/>
    </row>
    <row r="16" spans="1:104" x14ac:dyDescent="0.2">
      <c r="E16" s="71"/>
    </row>
    <row r="17" spans="1:7" x14ac:dyDescent="0.2">
      <c r="E17" s="71"/>
    </row>
    <row r="18" spans="1:7" x14ac:dyDescent="0.2">
      <c r="C18" s="128"/>
      <c r="E18" s="71"/>
    </row>
    <row r="19" spans="1:7" x14ac:dyDescent="0.2">
      <c r="E19" s="71"/>
    </row>
    <row r="20" spans="1:7" x14ac:dyDescent="0.2">
      <c r="E20" s="71"/>
    </row>
    <row r="21" spans="1:7" x14ac:dyDescent="0.2">
      <c r="E21" s="71"/>
    </row>
    <row r="22" spans="1:7" x14ac:dyDescent="0.2">
      <c r="E22" s="71"/>
    </row>
    <row r="23" spans="1:7" x14ac:dyDescent="0.2">
      <c r="E23" s="71"/>
    </row>
    <row r="24" spans="1:7" x14ac:dyDescent="0.2">
      <c r="E24" s="71"/>
    </row>
    <row r="25" spans="1:7" x14ac:dyDescent="0.2">
      <c r="E25" s="71"/>
    </row>
    <row r="26" spans="1:7" x14ac:dyDescent="0.2">
      <c r="E26" s="71"/>
    </row>
    <row r="27" spans="1:7" x14ac:dyDescent="0.2">
      <c r="E27" s="71"/>
    </row>
    <row r="28" spans="1:7" x14ac:dyDescent="0.2">
      <c r="E28" s="71"/>
    </row>
    <row r="29" spans="1:7" x14ac:dyDescent="0.2">
      <c r="E29" s="71"/>
    </row>
    <row r="30" spans="1:7" x14ac:dyDescent="0.2">
      <c r="E30" s="71"/>
    </row>
    <row r="31" spans="1:7" x14ac:dyDescent="0.2">
      <c r="E31" s="71"/>
    </row>
    <row r="32" spans="1:7" x14ac:dyDescent="0.2">
      <c r="A32" s="128"/>
      <c r="B32" s="128"/>
      <c r="C32" s="128"/>
      <c r="D32" s="128"/>
      <c r="E32" s="128"/>
      <c r="F32" s="128"/>
      <c r="G32" s="128"/>
    </row>
    <row r="33" spans="1:7" x14ac:dyDescent="0.2">
      <c r="A33" s="128"/>
      <c r="B33" s="128"/>
      <c r="C33" s="128"/>
      <c r="D33" s="128"/>
      <c r="E33" s="128"/>
      <c r="F33" s="128"/>
      <c r="G33" s="128"/>
    </row>
    <row r="34" spans="1:7" x14ac:dyDescent="0.2">
      <c r="A34" s="128"/>
      <c r="B34" s="128"/>
      <c r="C34" s="128"/>
      <c r="D34" s="128"/>
      <c r="E34" s="128"/>
      <c r="F34" s="128"/>
      <c r="G34" s="128"/>
    </row>
    <row r="35" spans="1:7" x14ac:dyDescent="0.2">
      <c r="A35" s="128"/>
      <c r="B35" s="128"/>
      <c r="C35" s="128"/>
      <c r="D35" s="128"/>
      <c r="E35" s="128"/>
      <c r="F35" s="128"/>
      <c r="G35" s="128"/>
    </row>
    <row r="36" spans="1:7" x14ac:dyDescent="0.2">
      <c r="E36" s="71"/>
    </row>
    <row r="37" spans="1:7" x14ac:dyDescent="0.2">
      <c r="E37" s="71"/>
    </row>
    <row r="38" spans="1:7" x14ac:dyDescent="0.2">
      <c r="E38" s="71"/>
    </row>
    <row r="39" spans="1:7" x14ac:dyDescent="0.2">
      <c r="E39" s="71"/>
    </row>
    <row r="40" spans="1:7" x14ac:dyDescent="0.2">
      <c r="E40" s="71"/>
    </row>
    <row r="41" spans="1:7" x14ac:dyDescent="0.2">
      <c r="E41" s="71"/>
    </row>
    <row r="42" spans="1:7" x14ac:dyDescent="0.2">
      <c r="E42" s="71"/>
    </row>
    <row r="43" spans="1:7" x14ac:dyDescent="0.2">
      <c r="E43" s="71"/>
    </row>
    <row r="44" spans="1:7" x14ac:dyDescent="0.2">
      <c r="E44" s="71"/>
    </row>
    <row r="45" spans="1:7" x14ac:dyDescent="0.2">
      <c r="E45" s="71"/>
    </row>
    <row r="46" spans="1:7" x14ac:dyDescent="0.2">
      <c r="E46" s="71"/>
    </row>
    <row r="47" spans="1:7" x14ac:dyDescent="0.2">
      <c r="E47" s="71"/>
    </row>
    <row r="48" spans="1:7" x14ac:dyDescent="0.2">
      <c r="E48" s="71"/>
    </row>
    <row r="49" spans="5:5" x14ac:dyDescent="0.2">
      <c r="E49" s="71"/>
    </row>
    <row r="50" spans="5:5" x14ac:dyDescent="0.2">
      <c r="E50" s="71"/>
    </row>
    <row r="51" spans="5:5" x14ac:dyDescent="0.2">
      <c r="E51" s="71"/>
    </row>
    <row r="52" spans="5:5" x14ac:dyDescent="0.2">
      <c r="E52" s="71"/>
    </row>
    <row r="53" spans="5:5" x14ac:dyDescent="0.2">
      <c r="E53" s="71"/>
    </row>
    <row r="54" spans="5:5" x14ac:dyDescent="0.2">
      <c r="E54" s="71"/>
    </row>
    <row r="55" spans="5:5" x14ac:dyDescent="0.2">
      <c r="E55" s="71"/>
    </row>
    <row r="56" spans="5:5" x14ac:dyDescent="0.2">
      <c r="E56" s="71"/>
    </row>
    <row r="57" spans="5:5" x14ac:dyDescent="0.2">
      <c r="E57" s="71"/>
    </row>
    <row r="58" spans="5:5" x14ac:dyDescent="0.2">
      <c r="E58" s="71"/>
    </row>
    <row r="59" spans="5:5" x14ac:dyDescent="0.2">
      <c r="E59" s="71"/>
    </row>
    <row r="60" spans="5:5" x14ac:dyDescent="0.2">
      <c r="E60" s="71"/>
    </row>
    <row r="61" spans="5:5" x14ac:dyDescent="0.2">
      <c r="E61" s="71"/>
    </row>
    <row r="62" spans="5:5" x14ac:dyDescent="0.2">
      <c r="E62" s="71"/>
    </row>
    <row r="63" spans="5:5" x14ac:dyDescent="0.2">
      <c r="E63" s="71"/>
    </row>
    <row r="64" spans="5:5" x14ac:dyDescent="0.2">
      <c r="E64" s="71"/>
    </row>
    <row r="65" spans="1:7" x14ac:dyDescent="0.2">
      <c r="E65" s="71"/>
    </row>
    <row r="66" spans="1:7" x14ac:dyDescent="0.2">
      <c r="E66" s="71"/>
    </row>
    <row r="67" spans="1:7" x14ac:dyDescent="0.2">
      <c r="A67" s="151"/>
      <c r="B67" s="151"/>
    </row>
    <row r="68" spans="1:7" x14ac:dyDescent="0.2">
      <c r="A68" s="128"/>
      <c r="B68" s="128"/>
      <c r="C68" s="152"/>
      <c r="D68" s="152"/>
      <c r="E68" s="153"/>
      <c r="F68" s="152"/>
      <c r="G68" s="154"/>
    </row>
    <row r="69" spans="1:7" x14ac:dyDescent="0.2">
      <c r="A69" s="155"/>
      <c r="B69" s="155"/>
      <c r="C69" s="128"/>
      <c r="D69" s="128"/>
      <c r="E69" s="156"/>
      <c r="F69" s="128"/>
      <c r="G69" s="128"/>
    </row>
    <row r="70" spans="1:7" x14ac:dyDescent="0.2">
      <c r="A70" s="128"/>
      <c r="B70" s="128"/>
      <c r="C70" s="128"/>
      <c r="D70" s="128"/>
      <c r="E70" s="156"/>
      <c r="F70" s="128"/>
      <c r="G70" s="128"/>
    </row>
    <row r="71" spans="1:7" x14ac:dyDescent="0.2">
      <c r="A71" s="128"/>
      <c r="B71" s="128"/>
      <c r="C71" s="128"/>
      <c r="D71" s="128"/>
      <c r="E71" s="156"/>
      <c r="F71" s="128"/>
      <c r="G71" s="128"/>
    </row>
    <row r="72" spans="1:7" x14ac:dyDescent="0.2">
      <c r="A72" s="128"/>
      <c r="B72" s="128"/>
      <c r="C72" s="128"/>
      <c r="D72" s="128"/>
      <c r="E72" s="156"/>
      <c r="F72" s="128"/>
      <c r="G72" s="128"/>
    </row>
    <row r="73" spans="1:7" x14ac:dyDescent="0.2">
      <c r="A73" s="128"/>
      <c r="B73" s="128"/>
      <c r="C73" s="128"/>
      <c r="D73" s="128"/>
      <c r="E73" s="156"/>
      <c r="F73" s="128"/>
      <c r="G73" s="128"/>
    </row>
    <row r="74" spans="1:7" x14ac:dyDescent="0.2">
      <c r="A74" s="128"/>
      <c r="B74" s="128"/>
      <c r="C74" s="128"/>
      <c r="D74" s="128"/>
      <c r="E74" s="156"/>
      <c r="F74" s="128"/>
      <c r="G74" s="128"/>
    </row>
    <row r="75" spans="1:7" x14ac:dyDescent="0.2">
      <c r="A75" s="128"/>
      <c r="B75" s="128"/>
      <c r="C75" s="128"/>
      <c r="D75" s="128"/>
      <c r="E75" s="156"/>
      <c r="F75" s="128"/>
      <c r="G75" s="128"/>
    </row>
    <row r="76" spans="1:7" x14ac:dyDescent="0.2">
      <c r="A76" s="128"/>
      <c r="B76" s="128"/>
      <c r="C76" s="128"/>
      <c r="D76" s="128"/>
      <c r="E76" s="156"/>
      <c r="F76" s="128"/>
      <c r="G76" s="128"/>
    </row>
    <row r="77" spans="1:7" x14ac:dyDescent="0.2">
      <c r="A77" s="128"/>
      <c r="B77" s="128"/>
      <c r="C77" s="128"/>
      <c r="D77" s="128"/>
      <c r="E77" s="156"/>
      <c r="F77" s="128"/>
      <c r="G77" s="128"/>
    </row>
    <row r="78" spans="1:7" x14ac:dyDescent="0.2">
      <c r="A78" s="128"/>
      <c r="B78" s="128"/>
      <c r="C78" s="128"/>
      <c r="D78" s="128"/>
      <c r="E78" s="156"/>
      <c r="F78" s="128"/>
      <c r="G78" s="128"/>
    </row>
    <row r="79" spans="1:7" x14ac:dyDescent="0.2">
      <c r="A79" s="128"/>
      <c r="B79" s="128"/>
      <c r="C79" s="128"/>
      <c r="D79" s="128"/>
      <c r="E79" s="156"/>
      <c r="F79" s="128"/>
      <c r="G79" s="128"/>
    </row>
    <row r="80" spans="1:7" x14ac:dyDescent="0.2">
      <c r="A80" s="128"/>
      <c r="B80" s="128"/>
      <c r="C80" s="128"/>
      <c r="D80" s="128"/>
      <c r="E80" s="156"/>
      <c r="F80" s="128"/>
      <c r="G80" s="128"/>
    </row>
    <row r="81" spans="1:7" x14ac:dyDescent="0.2">
      <c r="A81" s="128"/>
      <c r="B81" s="128"/>
      <c r="C81" s="128"/>
      <c r="D81" s="128"/>
      <c r="E81" s="156"/>
      <c r="F81" s="128"/>
      <c r="G81" s="128"/>
    </row>
    <row r="986" spans="1:7" x14ac:dyDescent="0.2">
      <c r="A986" s="157"/>
      <c r="B986" s="158"/>
      <c r="C986" s="159" t="s">
        <v>34</v>
      </c>
      <c r="D986" s="160"/>
      <c r="E986" s="161"/>
      <c r="F986" s="161"/>
      <c r="G986" s="162">
        <v>100000</v>
      </c>
    </row>
    <row r="987" spans="1:7" x14ac:dyDescent="0.2">
      <c r="A987" s="157"/>
      <c r="B987" s="158"/>
      <c r="C987" s="159" t="s">
        <v>35</v>
      </c>
      <c r="D987" s="160"/>
      <c r="E987" s="161"/>
      <c r="F987" s="161"/>
      <c r="G987" s="162">
        <v>100000</v>
      </c>
    </row>
    <row r="988" spans="1:7" x14ac:dyDescent="0.2">
      <c r="A988" s="157"/>
      <c r="B988" s="158"/>
      <c r="C988" s="159" t="s">
        <v>36</v>
      </c>
      <c r="D988" s="160"/>
      <c r="E988" s="161"/>
      <c r="F988" s="161"/>
      <c r="G988" s="162">
        <v>100000</v>
      </c>
    </row>
    <row r="989" spans="1:7" x14ac:dyDescent="0.2">
      <c r="A989" s="157"/>
      <c r="B989" s="158"/>
      <c r="C989" s="159" t="s">
        <v>37</v>
      </c>
      <c r="D989" s="160"/>
      <c r="E989" s="161"/>
      <c r="F989" s="161"/>
      <c r="G989" s="162">
        <v>100000</v>
      </c>
    </row>
    <row r="990" spans="1:7" x14ac:dyDescent="0.2">
      <c r="A990" s="157"/>
      <c r="B990" s="158"/>
      <c r="C990" s="159" t="s">
        <v>38</v>
      </c>
      <c r="D990" s="160"/>
      <c r="E990" s="161"/>
      <c r="F990" s="161"/>
      <c r="G990" s="162">
        <v>100000</v>
      </c>
    </row>
    <row r="991" spans="1:7" x14ac:dyDescent="0.2">
      <c r="A991" s="157"/>
      <c r="B991" s="158"/>
      <c r="C991" s="159" t="s">
        <v>39</v>
      </c>
      <c r="D991" s="160"/>
      <c r="E991" s="161"/>
      <c r="F991" s="161"/>
      <c r="G991" s="162">
        <v>100000</v>
      </c>
    </row>
    <row r="992" spans="1:7" x14ac:dyDescent="0.2">
      <c r="A992" s="157"/>
      <c r="B992" s="158"/>
      <c r="C992" s="159" t="s">
        <v>40</v>
      </c>
      <c r="D992" s="160"/>
      <c r="E992" s="161"/>
      <c r="F992" s="161"/>
      <c r="G992" s="162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71"/>
  <sheetViews>
    <sheetView showGridLines="0" showZeros="0" topLeftCell="A73" zoomScaleNormal="100" workbookViewId="0">
      <selection activeCell="F90" sqref="F8:F90"/>
    </sheetView>
  </sheetViews>
  <sheetFormatPr defaultColWidth="9.140625" defaultRowHeight="12.75" x14ac:dyDescent="0.2"/>
  <cols>
    <col min="1" max="1" width="4.42578125" style="71" customWidth="1"/>
    <col min="2" max="2" width="11.5703125" style="71" customWidth="1"/>
    <col min="3" max="3" width="40.42578125" style="71" customWidth="1"/>
    <col min="4" max="4" width="5.5703125" style="71" customWidth="1"/>
    <col min="5" max="5" width="8.5703125" style="91" customWidth="1"/>
    <col min="6" max="6" width="9.85546875" style="71" customWidth="1"/>
    <col min="7" max="7" width="13.85546875" style="71" customWidth="1"/>
    <col min="8" max="8" width="11" style="71" hidden="1" customWidth="1"/>
    <col min="9" max="9" width="9.7109375" style="71" hidden="1" customWidth="1"/>
    <col min="10" max="10" width="11.28515625" style="71" hidden="1" customWidth="1"/>
    <col min="11" max="11" width="10.42578125" style="71" hidden="1" customWidth="1"/>
    <col min="12" max="12" width="75.42578125" style="71" customWidth="1"/>
    <col min="13" max="13" width="45.28515625" style="71" customWidth="1"/>
    <col min="14" max="55" width="9.140625" style="71"/>
    <col min="56" max="56" width="62.28515625" style="71" customWidth="1"/>
    <col min="57" max="16384" width="9.140625" style="71"/>
  </cols>
  <sheetData>
    <row r="1" spans="1:104" ht="15" customHeight="1" x14ac:dyDescent="0.25">
      <c r="A1" s="187" t="s">
        <v>13</v>
      </c>
      <c r="B1" s="187"/>
      <c r="C1" s="187"/>
      <c r="D1" s="187"/>
      <c r="E1" s="187"/>
      <c r="F1" s="187"/>
      <c r="G1" s="187"/>
    </row>
    <row r="2" spans="1:104" ht="3" customHeight="1" thickBot="1" x14ac:dyDescent="0.25">
      <c r="B2" s="72"/>
      <c r="C2" s="73"/>
      <c r="D2" s="73"/>
      <c r="E2" s="74"/>
      <c r="F2" s="73"/>
      <c r="G2" s="73"/>
    </row>
    <row r="3" spans="1:104" ht="13.5" customHeight="1" thickTop="1" x14ac:dyDescent="0.2">
      <c r="A3" s="75" t="s">
        <v>14</v>
      </c>
      <c r="B3" s="76"/>
      <c r="C3" s="77"/>
      <c r="D3" s="78" t="s">
        <v>174</v>
      </c>
      <c r="E3" s="79"/>
      <c r="F3" s="80"/>
      <c r="G3" s="81"/>
    </row>
    <row r="4" spans="1:104" ht="13.5" customHeight="1" thickBot="1" x14ac:dyDescent="0.25">
      <c r="A4" s="82" t="s">
        <v>15</v>
      </c>
      <c r="B4" s="83"/>
      <c r="C4" s="84"/>
      <c r="D4" s="85" t="s">
        <v>322</v>
      </c>
      <c r="E4" s="86"/>
      <c r="F4" s="87"/>
      <c r="G4" s="88"/>
    </row>
    <row r="5" spans="1:104" ht="13.5" thickTop="1" x14ac:dyDescent="0.2">
      <c r="A5" s="89"/>
      <c r="B5" s="90"/>
      <c r="C5" s="90"/>
      <c r="G5" s="92"/>
    </row>
    <row r="6" spans="1:104" s="98" customFormat="1" ht="26.25" customHeight="1" x14ac:dyDescent="0.2">
      <c r="A6" s="93" t="s">
        <v>16</v>
      </c>
      <c r="B6" s="94" t="s">
        <v>17</v>
      </c>
      <c r="C6" s="94" t="s">
        <v>18</v>
      </c>
      <c r="D6" s="94" t="s">
        <v>19</v>
      </c>
      <c r="E6" s="95" t="s">
        <v>20</v>
      </c>
      <c r="F6" s="94" t="s">
        <v>21</v>
      </c>
      <c r="G6" s="96" t="s">
        <v>22</v>
      </c>
      <c r="H6" s="97" t="s">
        <v>23</v>
      </c>
      <c r="I6" s="97" t="s">
        <v>24</v>
      </c>
      <c r="J6" s="97" t="s">
        <v>25</v>
      </c>
      <c r="K6" s="97" t="s">
        <v>26</v>
      </c>
    </row>
    <row r="7" spans="1:104" ht="14.25" customHeight="1" x14ac:dyDescent="0.2">
      <c r="A7" s="99" t="s">
        <v>27</v>
      </c>
      <c r="B7" s="100" t="s">
        <v>187</v>
      </c>
      <c r="C7" s="101" t="s">
        <v>188</v>
      </c>
      <c r="D7" s="102"/>
      <c r="E7" s="103"/>
      <c r="F7" s="103"/>
      <c r="G7" s="104"/>
      <c r="H7" s="105"/>
      <c r="I7" s="106"/>
      <c r="J7" s="107"/>
      <c r="K7" s="108"/>
      <c r="O7" s="109"/>
    </row>
    <row r="8" spans="1:104" ht="22.5" x14ac:dyDescent="0.2">
      <c r="A8" s="110">
        <v>1</v>
      </c>
      <c r="B8" s="111" t="s">
        <v>189</v>
      </c>
      <c r="C8" s="112" t="s">
        <v>190</v>
      </c>
      <c r="D8" s="113" t="s">
        <v>106</v>
      </c>
      <c r="E8" s="114">
        <v>1</v>
      </c>
      <c r="F8" s="115"/>
      <c r="G8" s="116">
        <f t="shared" ref="G8:G25" si="0">E8*F8</f>
        <v>0</v>
      </c>
      <c r="H8" s="117">
        <v>0</v>
      </c>
      <c r="I8" s="118">
        <f t="shared" ref="I8:I25" si="1">E8*H8</f>
        <v>0</v>
      </c>
      <c r="J8" s="117">
        <v>0</v>
      </c>
      <c r="K8" s="118">
        <f t="shared" ref="K8:K25" si="2">E8*J8</f>
        <v>0</v>
      </c>
      <c r="O8" s="109"/>
      <c r="Z8" s="119"/>
      <c r="AA8" s="119">
        <v>1</v>
      </c>
      <c r="AB8" s="119">
        <v>1</v>
      </c>
      <c r="AC8" s="119">
        <v>1</v>
      </c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CA8" s="119">
        <v>1</v>
      </c>
      <c r="CB8" s="119">
        <v>1</v>
      </c>
      <c r="CZ8" s="71">
        <v>1</v>
      </c>
    </row>
    <row r="9" spans="1:104" x14ac:dyDescent="0.2">
      <c r="A9" s="110">
        <v>2</v>
      </c>
      <c r="B9" s="111" t="s">
        <v>191</v>
      </c>
      <c r="C9" s="112" t="s">
        <v>192</v>
      </c>
      <c r="D9" s="113" t="s">
        <v>193</v>
      </c>
      <c r="E9" s="114">
        <v>1</v>
      </c>
      <c r="F9" s="115"/>
      <c r="G9" s="116">
        <f t="shared" si="0"/>
        <v>0</v>
      </c>
      <c r="H9" s="117">
        <v>0</v>
      </c>
      <c r="I9" s="118">
        <f t="shared" si="1"/>
        <v>0</v>
      </c>
      <c r="J9" s="117">
        <v>0</v>
      </c>
      <c r="K9" s="118">
        <f t="shared" si="2"/>
        <v>0</v>
      </c>
      <c r="O9" s="109"/>
      <c r="Z9" s="119"/>
      <c r="AA9" s="119">
        <v>1</v>
      </c>
      <c r="AB9" s="119">
        <v>1</v>
      </c>
      <c r="AC9" s="119">
        <v>1</v>
      </c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CA9" s="119">
        <v>1</v>
      </c>
      <c r="CB9" s="119">
        <v>1</v>
      </c>
      <c r="CZ9" s="71">
        <v>1</v>
      </c>
    </row>
    <row r="10" spans="1:104" x14ac:dyDescent="0.2">
      <c r="A10" s="110">
        <v>3</v>
      </c>
      <c r="B10" s="111" t="s">
        <v>194</v>
      </c>
      <c r="C10" s="112" t="s">
        <v>195</v>
      </c>
      <c r="D10" s="113" t="s">
        <v>193</v>
      </c>
      <c r="E10" s="114">
        <v>1</v>
      </c>
      <c r="F10" s="115"/>
      <c r="G10" s="116">
        <f t="shared" si="0"/>
        <v>0</v>
      </c>
      <c r="H10" s="117">
        <v>0</v>
      </c>
      <c r="I10" s="118">
        <f t="shared" si="1"/>
        <v>0</v>
      </c>
      <c r="J10" s="117">
        <v>0</v>
      </c>
      <c r="K10" s="118">
        <f t="shared" si="2"/>
        <v>0</v>
      </c>
      <c r="O10" s="109"/>
      <c r="Z10" s="119"/>
      <c r="AA10" s="119">
        <v>1</v>
      </c>
      <c r="AB10" s="119">
        <v>1</v>
      </c>
      <c r="AC10" s="119">
        <v>1</v>
      </c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CA10" s="119">
        <v>1</v>
      </c>
      <c r="CB10" s="119">
        <v>1</v>
      </c>
      <c r="CZ10" s="71">
        <v>1</v>
      </c>
    </row>
    <row r="11" spans="1:104" ht="22.5" x14ac:dyDescent="0.2">
      <c r="A11" s="110">
        <v>4</v>
      </c>
      <c r="B11" s="111" t="s">
        <v>196</v>
      </c>
      <c r="C11" s="112" t="s">
        <v>197</v>
      </c>
      <c r="D11" s="113" t="s">
        <v>106</v>
      </c>
      <c r="E11" s="114">
        <v>1</v>
      </c>
      <c r="F11" s="115"/>
      <c r="G11" s="116">
        <f t="shared" si="0"/>
        <v>0</v>
      </c>
      <c r="H11" s="117">
        <v>0</v>
      </c>
      <c r="I11" s="118">
        <f t="shared" si="1"/>
        <v>0</v>
      </c>
      <c r="J11" s="117">
        <v>0</v>
      </c>
      <c r="K11" s="118">
        <f t="shared" si="2"/>
        <v>0</v>
      </c>
      <c r="O11" s="109"/>
      <c r="Z11" s="119"/>
      <c r="AA11" s="119">
        <v>1</v>
      </c>
      <c r="AB11" s="119">
        <v>1</v>
      </c>
      <c r="AC11" s="119">
        <v>1</v>
      </c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CA11" s="119">
        <v>1</v>
      </c>
      <c r="CB11" s="119">
        <v>1</v>
      </c>
      <c r="CZ11" s="71">
        <v>1</v>
      </c>
    </row>
    <row r="12" spans="1:104" x14ac:dyDescent="0.2">
      <c r="A12" s="110">
        <v>5</v>
      </c>
      <c r="B12" s="111" t="s">
        <v>198</v>
      </c>
      <c r="C12" s="112" t="s">
        <v>199</v>
      </c>
      <c r="D12" s="113" t="s">
        <v>193</v>
      </c>
      <c r="E12" s="114">
        <v>1</v>
      </c>
      <c r="F12" s="115"/>
      <c r="G12" s="116">
        <f t="shared" si="0"/>
        <v>0</v>
      </c>
      <c r="H12" s="117">
        <v>0</v>
      </c>
      <c r="I12" s="118">
        <f t="shared" si="1"/>
        <v>0</v>
      </c>
      <c r="J12" s="117">
        <v>0</v>
      </c>
      <c r="K12" s="118">
        <f t="shared" si="2"/>
        <v>0</v>
      </c>
      <c r="O12" s="109"/>
      <c r="Z12" s="119"/>
      <c r="AA12" s="119">
        <v>1</v>
      </c>
      <c r="AB12" s="119">
        <v>1</v>
      </c>
      <c r="AC12" s="119">
        <v>1</v>
      </c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CA12" s="119">
        <v>1</v>
      </c>
      <c r="CB12" s="119">
        <v>1</v>
      </c>
      <c r="CZ12" s="71">
        <v>1</v>
      </c>
    </row>
    <row r="13" spans="1:104" x14ac:dyDescent="0.2">
      <c r="A13" s="110">
        <v>6</v>
      </c>
      <c r="B13" s="111" t="s">
        <v>200</v>
      </c>
      <c r="C13" s="112" t="s">
        <v>201</v>
      </c>
      <c r="D13" s="113" t="s">
        <v>193</v>
      </c>
      <c r="E13" s="114">
        <v>1</v>
      </c>
      <c r="F13" s="115"/>
      <c r="G13" s="116">
        <f t="shared" si="0"/>
        <v>0</v>
      </c>
      <c r="H13" s="117">
        <v>0</v>
      </c>
      <c r="I13" s="118">
        <f t="shared" si="1"/>
        <v>0</v>
      </c>
      <c r="J13" s="117">
        <v>0</v>
      </c>
      <c r="K13" s="118">
        <f t="shared" si="2"/>
        <v>0</v>
      </c>
      <c r="O13" s="109"/>
      <c r="Z13" s="119"/>
      <c r="AA13" s="119">
        <v>1</v>
      </c>
      <c r="AB13" s="119">
        <v>1</v>
      </c>
      <c r="AC13" s="119">
        <v>1</v>
      </c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CA13" s="119">
        <v>1</v>
      </c>
      <c r="CB13" s="119">
        <v>1</v>
      </c>
      <c r="CZ13" s="71">
        <v>1</v>
      </c>
    </row>
    <row r="14" spans="1:104" x14ac:dyDescent="0.2">
      <c r="A14" s="110">
        <v>7</v>
      </c>
      <c r="B14" s="111" t="s">
        <v>202</v>
      </c>
      <c r="C14" s="112" t="s">
        <v>203</v>
      </c>
      <c r="D14" s="113" t="s">
        <v>193</v>
      </c>
      <c r="E14" s="114">
        <v>1</v>
      </c>
      <c r="F14" s="115"/>
      <c r="G14" s="116">
        <f t="shared" si="0"/>
        <v>0</v>
      </c>
      <c r="H14" s="117">
        <v>0</v>
      </c>
      <c r="I14" s="118">
        <f t="shared" si="1"/>
        <v>0</v>
      </c>
      <c r="J14" s="117">
        <v>0</v>
      </c>
      <c r="K14" s="118">
        <f t="shared" si="2"/>
        <v>0</v>
      </c>
      <c r="O14" s="109"/>
      <c r="Z14" s="119"/>
      <c r="AA14" s="119">
        <v>1</v>
      </c>
      <c r="AB14" s="119">
        <v>1</v>
      </c>
      <c r="AC14" s="119">
        <v>1</v>
      </c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CA14" s="119">
        <v>1</v>
      </c>
      <c r="CB14" s="119">
        <v>1</v>
      </c>
      <c r="CZ14" s="71">
        <v>1</v>
      </c>
    </row>
    <row r="15" spans="1:104" ht="22.5" x14ac:dyDescent="0.2">
      <c r="A15" s="110">
        <v>8</v>
      </c>
      <c r="B15" s="111" t="s">
        <v>204</v>
      </c>
      <c r="C15" s="112" t="s">
        <v>205</v>
      </c>
      <c r="D15" s="113" t="s">
        <v>193</v>
      </c>
      <c r="E15" s="114">
        <v>1</v>
      </c>
      <c r="F15" s="115"/>
      <c r="G15" s="116">
        <f t="shared" si="0"/>
        <v>0</v>
      </c>
      <c r="H15" s="117">
        <v>0</v>
      </c>
      <c r="I15" s="118">
        <f t="shared" si="1"/>
        <v>0</v>
      </c>
      <c r="J15" s="117">
        <v>0</v>
      </c>
      <c r="K15" s="118">
        <f t="shared" si="2"/>
        <v>0</v>
      </c>
      <c r="O15" s="109"/>
      <c r="Z15" s="119"/>
      <c r="AA15" s="119">
        <v>1</v>
      </c>
      <c r="AB15" s="119">
        <v>1</v>
      </c>
      <c r="AC15" s="119">
        <v>1</v>
      </c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CA15" s="119">
        <v>1</v>
      </c>
      <c r="CB15" s="119">
        <v>1</v>
      </c>
      <c r="CZ15" s="71">
        <v>1</v>
      </c>
    </row>
    <row r="16" spans="1:104" x14ac:dyDescent="0.2">
      <c r="A16" s="110">
        <v>9</v>
      </c>
      <c r="B16" s="111" t="s">
        <v>206</v>
      </c>
      <c r="C16" s="112" t="s">
        <v>207</v>
      </c>
      <c r="D16" s="113" t="s">
        <v>193</v>
      </c>
      <c r="E16" s="114">
        <v>1</v>
      </c>
      <c r="F16" s="115"/>
      <c r="G16" s="116">
        <f t="shared" si="0"/>
        <v>0</v>
      </c>
      <c r="H16" s="117">
        <v>0</v>
      </c>
      <c r="I16" s="118">
        <f t="shared" si="1"/>
        <v>0</v>
      </c>
      <c r="J16" s="117">
        <v>0</v>
      </c>
      <c r="K16" s="118">
        <f t="shared" si="2"/>
        <v>0</v>
      </c>
      <c r="O16" s="109"/>
      <c r="Z16" s="119"/>
      <c r="AA16" s="119">
        <v>1</v>
      </c>
      <c r="AB16" s="119">
        <v>1</v>
      </c>
      <c r="AC16" s="119">
        <v>1</v>
      </c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CA16" s="119">
        <v>1</v>
      </c>
      <c r="CB16" s="119">
        <v>1</v>
      </c>
      <c r="CZ16" s="71">
        <v>1</v>
      </c>
    </row>
    <row r="17" spans="1:104" x14ac:dyDescent="0.2">
      <c r="A17" s="110">
        <v>10</v>
      </c>
      <c r="B17" s="111" t="s">
        <v>208</v>
      </c>
      <c r="C17" s="112" t="s">
        <v>209</v>
      </c>
      <c r="D17" s="113" t="s">
        <v>193</v>
      </c>
      <c r="E17" s="114">
        <v>3</v>
      </c>
      <c r="F17" s="115"/>
      <c r="G17" s="116">
        <f t="shared" si="0"/>
        <v>0</v>
      </c>
      <c r="H17" s="117">
        <v>0</v>
      </c>
      <c r="I17" s="118">
        <f t="shared" si="1"/>
        <v>0</v>
      </c>
      <c r="J17" s="117">
        <v>0</v>
      </c>
      <c r="K17" s="118">
        <f t="shared" si="2"/>
        <v>0</v>
      </c>
      <c r="O17" s="109"/>
      <c r="Z17" s="119"/>
      <c r="AA17" s="119">
        <v>1</v>
      </c>
      <c r="AB17" s="119">
        <v>1</v>
      </c>
      <c r="AC17" s="119">
        <v>1</v>
      </c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CA17" s="119">
        <v>1</v>
      </c>
      <c r="CB17" s="119">
        <v>1</v>
      </c>
      <c r="CZ17" s="71">
        <v>1</v>
      </c>
    </row>
    <row r="18" spans="1:104" x14ac:dyDescent="0.2">
      <c r="A18" s="110">
        <v>11</v>
      </c>
      <c r="B18" s="111" t="s">
        <v>210</v>
      </c>
      <c r="C18" s="112" t="s">
        <v>211</v>
      </c>
      <c r="D18" s="113" t="s">
        <v>193</v>
      </c>
      <c r="E18" s="114">
        <v>1</v>
      </c>
      <c r="F18" s="115"/>
      <c r="G18" s="116">
        <f t="shared" si="0"/>
        <v>0</v>
      </c>
      <c r="H18" s="117">
        <v>0</v>
      </c>
      <c r="I18" s="118">
        <f t="shared" si="1"/>
        <v>0</v>
      </c>
      <c r="J18" s="117">
        <v>0</v>
      </c>
      <c r="K18" s="118">
        <f t="shared" si="2"/>
        <v>0</v>
      </c>
      <c r="O18" s="109"/>
      <c r="Z18" s="119"/>
      <c r="AA18" s="119">
        <v>1</v>
      </c>
      <c r="AB18" s="119">
        <v>1</v>
      </c>
      <c r="AC18" s="119">
        <v>1</v>
      </c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CA18" s="119">
        <v>1</v>
      </c>
      <c r="CB18" s="119">
        <v>1</v>
      </c>
      <c r="CZ18" s="71">
        <v>1</v>
      </c>
    </row>
    <row r="19" spans="1:104" x14ac:dyDescent="0.2">
      <c r="A19" s="110">
        <v>12</v>
      </c>
      <c r="B19" s="111" t="s">
        <v>212</v>
      </c>
      <c r="C19" s="112" t="s">
        <v>213</v>
      </c>
      <c r="D19" s="113" t="s">
        <v>193</v>
      </c>
      <c r="E19" s="114">
        <v>1</v>
      </c>
      <c r="F19" s="115"/>
      <c r="G19" s="116">
        <f t="shared" si="0"/>
        <v>0</v>
      </c>
      <c r="H19" s="117">
        <v>0</v>
      </c>
      <c r="I19" s="118">
        <f t="shared" si="1"/>
        <v>0</v>
      </c>
      <c r="J19" s="117">
        <v>0</v>
      </c>
      <c r="K19" s="118">
        <f t="shared" si="2"/>
        <v>0</v>
      </c>
      <c r="O19" s="109"/>
      <c r="Z19" s="119"/>
      <c r="AA19" s="119">
        <v>1</v>
      </c>
      <c r="AB19" s="119">
        <v>1</v>
      </c>
      <c r="AC19" s="119">
        <v>1</v>
      </c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CA19" s="119">
        <v>1</v>
      </c>
      <c r="CB19" s="119">
        <v>1</v>
      </c>
      <c r="CZ19" s="71">
        <v>1</v>
      </c>
    </row>
    <row r="20" spans="1:104" x14ac:dyDescent="0.2">
      <c r="A20" s="110">
        <v>13</v>
      </c>
      <c r="B20" s="111" t="s">
        <v>214</v>
      </c>
      <c r="C20" s="112" t="s">
        <v>215</v>
      </c>
      <c r="D20" s="113" t="s">
        <v>193</v>
      </c>
      <c r="E20" s="114">
        <v>1</v>
      </c>
      <c r="F20" s="115"/>
      <c r="G20" s="116">
        <f t="shared" si="0"/>
        <v>0</v>
      </c>
      <c r="H20" s="117">
        <v>0</v>
      </c>
      <c r="I20" s="118">
        <f t="shared" si="1"/>
        <v>0</v>
      </c>
      <c r="J20" s="117">
        <v>0</v>
      </c>
      <c r="K20" s="118">
        <f t="shared" si="2"/>
        <v>0</v>
      </c>
      <c r="O20" s="109"/>
      <c r="Z20" s="119"/>
      <c r="AA20" s="119">
        <v>1</v>
      </c>
      <c r="AB20" s="119">
        <v>1</v>
      </c>
      <c r="AC20" s="119">
        <v>1</v>
      </c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CA20" s="119">
        <v>1</v>
      </c>
      <c r="CB20" s="119">
        <v>1</v>
      </c>
      <c r="CZ20" s="71">
        <v>1</v>
      </c>
    </row>
    <row r="21" spans="1:104" x14ac:dyDescent="0.2">
      <c r="A21" s="110">
        <v>14</v>
      </c>
      <c r="B21" s="111" t="s">
        <v>216</v>
      </c>
      <c r="C21" s="112" t="s">
        <v>217</v>
      </c>
      <c r="D21" s="113" t="s">
        <v>106</v>
      </c>
      <c r="E21" s="114">
        <v>1</v>
      </c>
      <c r="F21" s="115"/>
      <c r="G21" s="116">
        <f t="shared" si="0"/>
        <v>0</v>
      </c>
      <c r="H21" s="117">
        <v>0</v>
      </c>
      <c r="I21" s="118">
        <f t="shared" si="1"/>
        <v>0</v>
      </c>
      <c r="J21" s="117">
        <v>0</v>
      </c>
      <c r="K21" s="118">
        <f t="shared" si="2"/>
        <v>0</v>
      </c>
      <c r="O21" s="109"/>
      <c r="Z21" s="119"/>
      <c r="AA21" s="119">
        <v>1</v>
      </c>
      <c r="AB21" s="119">
        <v>1</v>
      </c>
      <c r="AC21" s="119">
        <v>1</v>
      </c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CA21" s="119">
        <v>1</v>
      </c>
      <c r="CB21" s="119">
        <v>1</v>
      </c>
      <c r="CZ21" s="71">
        <v>1</v>
      </c>
    </row>
    <row r="22" spans="1:104" x14ac:dyDescent="0.2">
      <c r="A22" s="110">
        <v>15</v>
      </c>
      <c r="B22" s="111" t="s">
        <v>218</v>
      </c>
      <c r="C22" s="112" t="s">
        <v>219</v>
      </c>
      <c r="D22" s="113" t="s">
        <v>106</v>
      </c>
      <c r="E22" s="114">
        <v>3</v>
      </c>
      <c r="F22" s="115"/>
      <c r="G22" s="116">
        <f t="shared" si="0"/>
        <v>0</v>
      </c>
      <c r="H22" s="117">
        <v>0</v>
      </c>
      <c r="I22" s="118">
        <f t="shared" si="1"/>
        <v>0</v>
      </c>
      <c r="J22" s="117">
        <v>0</v>
      </c>
      <c r="K22" s="118">
        <f t="shared" si="2"/>
        <v>0</v>
      </c>
      <c r="O22" s="109"/>
      <c r="Z22" s="119"/>
      <c r="AA22" s="119">
        <v>1</v>
      </c>
      <c r="AB22" s="119">
        <v>1</v>
      </c>
      <c r="AC22" s="119">
        <v>1</v>
      </c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CA22" s="119">
        <v>1</v>
      </c>
      <c r="CB22" s="119">
        <v>1</v>
      </c>
      <c r="CZ22" s="71">
        <v>1</v>
      </c>
    </row>
    <row r="23" spans="1:104" x14ac:dyDescent="0.2">
      <c r="A23" s="110">
        <v>16</v>
      </c>
      <c r="B23" s="111" t="s">
        <v>220</v>
      </c>
      <c r="C23" s="112" t="s">
        <v>221</v>
      </c>
      <c r="D23" s="113" t="s">
        <v>106</v>
      </c>
      <c r="E23" s="114">
        <v>30</v>
      </c>
      <c r="F23" s="115"/>
      <c r="G23" s="116">
        <f t="shared" si="0"/>
        <v>0</v>
      </c>
      <c r="H23" s="117">
        <v>0</v>
      </c>
      <c r="I23" s="118">
        <f t="shared" si="1"/>
        <v>0</v>
      </c>
      <c r="J23" s="117">
        <v>0</v>
      </c>
      <c r="K23" s="118">
        <f t="shared" si="2"/>
        <v>0</v>
      </c>
      <c r="O23" s="109"/>
      <c r="Z23" s="119"/>
      <c r="AA23" s="119">
        <v>1</v>
      </c>
      <c r="AB23" s="119">
        <v>1</v>
      </c>
      <c r="AC23" s="119">
        <v>1</v>
      </c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CA23" s="119">
        <v>1</v>
      </c>
      <c r="CB23" s="119">
        <v>1</v>
      </c>
      <c r="CZ23" s="71">
        <v>1</v>
      </c>
    </row>
    <row r="24" spans="1:104" x14ac:dyDescent="0.2">
      <c r="A24" s="110">
        <v>17</v>
      </c>
      <c r="B24" s="111" t="s">
        <v>222</v>
      </c>
      <c r="C24" s="112" t="s">
        <v>223</v>
      </c>
      <c r="D24" s="113" t="s">
        <v>106</v>
      </c>
      <c r="E24" s="114">
        <v>1</v>
      </c>
      <c r="F24" s="115"/>
      <c r="G24" s="116">
        <f t="shared" si="0"/>
        <v>0</v>
      </c>
      <c r="H24" s="117">
        <v>0</v>
      </c>
      <c r="I24" s="118">
        <f t="shared" si="1"/>
        <v>0</v>
      </c>
      <c r="J24" s="117">
        <v>0</v>
      </c>
      <c r="K24" s="118">
        <f t="shared" si="2"/>
        <v>0</v>
      </c>
      <c r="O24" s="109"/>
      <c r="Z24" s="119"/>
      <c r="AA24" s="119">
        <v>1</v>
      </c>
      <c r="AB24" s="119">
        <v>1</v>
      </c>
      <c r="AC24" s="119">
        <v>1</v>
      </c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CA24" s="119">
        <v>1</v>
      </c>
      <c r="CB24" s="119">
        <v>1</v>
      </c>
      <c r="CZ24" s="71">
        <v>1</v>
      </c>
    </row>
    <row r="25" spans="1:104" x14ac:dyDescent="0.2">
      <c r="A25" s="110">
        <v>18</v>
      </c>
      <c r="B25" s="111" t="s">
        <v>224</v>
      </c>
      <c r="C25" s="112" t="s">
        <v>225</v>
      </c>
      <c r="D25" s="113" t="s">
        <v>106</v>
      </c>
      <c r="E25" s="114">
        <v>14</v>
      </c>
      <c r="F25" s="115"/>
      <c r="G25" s="116">
        <f t="shared" si="0"/>
        <v>0</v>
      </c>
      <c r="H25" s="117">
        <v>0</v>
      </c>
      <c r="I25" s="118">
        <f t="shared" si="1"/>
        <v>0</v>
      </c>
      <c r="J25" s="117">
        <v>0</v>
      </c>
      <c r="K25" s="118">
        <f t="shared" si="2"/>
        <v>0</v>
      </c>
      <c r="O25" s="109"/>
      <c r="Z25" s="119"/>
      <c r="AA25" s="119">
        <v>1</v>
      </c>
      <c r="AB25" s="119">
        <v>1</v>
      </c>
      <c r="AC25" s="119">
        <v>1</v>
      </c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CA25" s="119">
        <v>1</v>
      </c>
      <c r="CB25" s="119">
        <v>1</v>
      </c>
      <c r="CZ25" s="71">
        <v>1</v>
      </c>
    </row>
    <row r="26" spans="1:104" x14ac:dyDescent="0.2">
      <c r="A26" s="130" t="s">
        <v>31</v>
      </c>
      <c r="B26" s="131" t="s">
        <v>187</v>
      </c>
      <c r="C26" s="132" t="s">
        <v>188</v>
      </c>
      <c r="D26" s="133"/>
      <c r="E26" s="134"/>
      <c r="F26" s="134"/>
      <c r="G26" s="135">
        <f>SUM(G7:G25)</f>
        <v>0</v>
      </c>
      <c r="H26" s="136"/>
      <c r="I26" s="137">
        <f>SUM(I7:I25)</f>
        <v>0</v>
      </c>
      <c r="J26" s="138"/>
      <c r="K26" s="137">
        <f>SUM(K7:K25)</f>
        <v>0</v>
      </c>
      <c r="O26" s="109"/>
      <c r="X26" s="139">
        <f>K26</f>
        <v>0</v>
      </c>
      <c r="Y26" s="139">
        <f>I26</f>
        <v>0</v>
      </c>
      <c r="Z26" s="140">
        <f>G26</f>
        <v>0</v>
      </c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41"/>
      <c r="BB26" s="141"/>
      <c r="BC26" s="141"/>
      <c r="BD26" s="141"/>
      <c r="BE26" s="141"/>
      <c r="BF26" s="141"/>
      <c r="BG26" s="119"/>
      <c r="BH26" s="119"/>
      <c r="BI26" s="119"/>
      <c r="BJ26" s="119"/>
      <c r="BK26" s="119"/>
    </row>
    <row r="27" spans="1:104" ht="14.25" customHeight="1" x14ac:dyDescent="0.2">
      <c r="A27" s="99" t="s">
        <v>27</v>
      </c>
      <c r="B27" s="100" t="s">
        <v>226</v>
      </c>
      <c r="C27" s="101" t="s">
        <v>227</v>
      </c>
      <c r="D27" s="102"/>
      <c r="E27" s="103"/>
      <c r="F27" s="103"/>
      <c r="G27" s="104"/>
      <c r="H27" s="105"/>
      <c r="I27" s="106"/>
      <c r="J27" s="107"/>
      <c r="K27" s="108"/>
      <c r="O27" s="109"/>
    </row>
    <row r="28" spans="1:104" ht="22.5" x14ac:dyDescent="0.2">
      <c r="A28" s="110">
        <v>19</v>
      </c>
      <c r="B28" s="111" t="s">
        <v>228</v>
      </c>
      <c r="C28" s="112" t="s">
        <v>190</v>
      </c>
      <c r="D28" s="113" t="s">
        <v>106</v>
      </c>
      <c r="E28" s="114">
        <v>1</v>
      </c>
      <c r="F28" s="115"/>
      <c r="G28" s="116">
        <f t="shared" ref="G28:G45" si="3">E28*F28</f>
        <v>0</v>
      </c>
      <c r="H28" s="117">
        <v>0</v>
      </c>
      <c r="I28" s="118">
        <f t="shared" ref="I28:I45" si="4">E28*H28</f>
        <v>0</v>
      </c>
      <c r="J28" s="117">
        <v>0</v>
      </c>
      <c r="K28" s="118">
        <f t="shared" ref="K28:K45" si="5">E28*J28</f>
        <v>0</v>
      </c>
      <c r="O28" s="109"/>
      <c r="Z28" s="119"/>
      <c r="AA28" s="119">
        <v>1</v>
      </c>
      <c r="AB28" s="119">
        <v>1</v>
      </c>
      <c r="AC28" s="119">
        <v>1</v>
      </c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CA28" s="119">
        <v>1</v>
      </c>
      <c r="CB28" s="119">
        <v>1</v>
      </c>
      <c r="CZ28" s="71">
        <v>1</v>
      </c>
    </row>
    <row r="29" spans="1:104" x14ac:dyDescent="0.2">
      <c r="A29" s="110">
        <v>20</v>
      </c>
      <c r="B29" s="111" t="s">
        <v>229</v>
      </c>
      <c r="C29" s="112" t="s">
        <v>192</v>
      </c>
      <c r="D29" s="113" t="s">
        <v>193</v>
      </c>
      <c r="E29" s="114">
        <v>1</v>
      </c>
      <c r="F29" s="115"/>
      <c r="G29" s="116">
        <f t="shared" si="3"/>
        <v>0</v>
      </c>
      <c r="H29" s="117">
        <v>0</v>
      </c>
      <c r="I29" s="118">
        <f t="shared" si="4"/>
        <v>0</v>
      </c>
      <c r="J29" s="117">
        <v>0</v>
      </c>
      <c r="K29" s="118">
        <f t="shared" si="5"/>
        <v>0</v>
      </c>
      <c r="O29" s="109"/>
      <c r="Z29" s="119"/>
      <c r="AA29" s="119">
        <v>1</v>
      </c>
      <c r="AB29" s="119">
        <v>1</v>
      </c>
      <c r="AC29" s="119">
        <v>1</v>
      </c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CA29" s="119">
        <v>1</v>
      </c>
      <c r="CB29" s="119">
        <v>1</v>
      </c>
      <c r="CZ29" s="71">
        <v>1</v>
      </c>
    </row>
    <row r="30" spans="1:104" x14ac:dyDescent="0.2">
      <c r="A30" s="110">
        <v>21</v>
      </c>
      <c r="B30" s="111" t="s">
        <v>230</v>
      </c>
      <c r="C30" s="112" t="s">
        <v>195</v>
      </c>
      <c r="D30" s="113" t="s">
        <v>193</v>
      </c>
      <c r="E30" s="114">
        <v>1</v>
      </c>
      <c r="F30" s="115"/>
      <c r="G30" s="116">
        <f t="shared" si="3"/>
        <v>0</v>
      </c>
      <c r="H30" s="117">
        <v>0</v>
      </c>
      <c r="I30" s="118">
        <f t="shared" si="4"/>
        <v>0</v>
      </c>
      <c r="J30" s="117">
        <v>0</v>
      </c>
      <c r="K30" s="118">
        <f t="shared" si="5"/>
        <v>0</v>
      </c>
      <c r="O30" s="109"/>
      <c r="Z30" s="119"/>
      <c r="AA30" s="119">
        <v>1</v>
      </c>
      <c r="AB30" s="119">
        <v>1</v>
      </c>
      <c r="AC30" s="119">
        <v>1</v>
      </c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CA30" s="119">
        <v>1</v>
      </c>
      <c r="CB30" s="119">
        <v>1</v>
      </c>
      <c r="CZ30" s="71">
        <v>1</v>
      </c>
    </row>
    <row r="31" spans="1:104" ht="22.5" x14ac:dyDescent="0.2">
      <c r="A31" s="110">
        <v>22</v>
      </c>
      <c r="B31" s="111" t="s">
        <v>231</v>
      </c>
      <c r="C31" s="112" t="s">
        <v>197</v>
      </c>
      <c r="D31" s="113" t="s">
        <v>106</v>
      </c>
      <c r="E31" s="114">
        <v>1</v>
      </c>
      <c r="F31" s="115"/>
      <c r="G31" s="116">
        <f t="shared" si="3"/>
        <v>0</v>
      </c>
      <c r="H31" s="117">
        <v>0</v>
      </c>
      <c r="I31" s="118">
        <f t="shared" si="4"/>
        <v>0</v>
      </c>
      <c r="J31" s="117">
        <v>0</v>
      </c>
      <c r="K31" s="118">
        <f t="shared" si="5"/>
        <v>0</v>
      </c>
      <c r="O31" s="109"/>
      <c r="Z31" s="119"/>
      <c r="AA31" s="119">
        <v>1</v>
      </c>
      <c r="AB31" s="119">
        <v>1</v>
      </c>
      <c r="AC31" s="119">
        <v>1</v>
      </c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CA31" s="119">
        <v>1</v>
      </c>
      <c r="CB31" s="119">
        <v>1</v>
      </c>
      <c r="CZ31" s="71">
        <v>1</v>
      </c>
    </row>
    <row r="32" spans="1:104" x14ac:dyDescent="0.2">
      <c r="A32" s="110">
        <v>23</v>
      </c>
      <c r="B32" s="111" t="s">
        <v>232</v>
      </c>
      <c r="C32" s="112" t="s">
        <v>199</v>
      </c>
      <c r="D32" s="113" t="s">
        <v>193</v>
      </c>
      <c r="E32" s="114">
        <v>1</v>
      </c>
      <c r="F32" s="115"/>
      <c r="G32" s="116">
        <f t="shared" si="3"/>
        <v>0</v>
      </c>
      <c r="H32" s="117">
        <v>0</v>
      </c>
      <c r="I32" s="118">
        <f t="shared" si="4"/>
        <v>0</v>
      </c>
      <c r="J32" s="117">
        <v>0</v>
      </c>
      <c r="K32" s="118">
        <f t="shared" si="5"/>
        <v>0</v>
      </c>
      <c r="O32" s="109"/>
      <c r="Z32" s="119"/>
      <c r="AA32" s="119">
        <v>1</v>
      </c>
      <c r="AB32" s="119">
        <v>1</v>
      </c>
      <c r="AC32" s="119">
        <v>1</v>
      </c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CA32" s="119">
        <v>1</v>
      </c>
      <c r="CB32" s="119">
        <v>1</v>
      </c>
      <c r="CZ32" s="71">
        <v>1</v>
      </c>
    </row>
    <row r="33" spans="1:104" x14ac:dyDescent="0.2">
      <c r="A33" s="110">
        <v>24</v>
      </c>
      <c r="B33" s="111" t="s">
        <v>233</v>
      </c>
      <c r="C33" s="112" t="s">
        <v>201</v>
      </c>
      <c r="D33" s="113" t="s">
        <v>193</v>
      </c>
      <c r="E33" s="114">
        <v>1</v>
      </c>
      <c r="F33" s="115"/>
      <c r="G33" s="116">
        <f t="shared" si="3"/>
        <v>0</v>
      </c>
      <c r="H33" s="117">
        <v>0</v>
      </c>
      <c r="I33" s="118">
        <f t="shared" si="4"/>
        <v>0</v>
      </c>
      <c r="J33" s="117">
        <v>0</v>
      </c>
      <c r="K33" s="118">
        <f t="shared" si="5"/>
        <v>0</v>
      </c>
      <c r="O33" s="109"/>
      <c r="Z33" s="119"/>
      <c r="AA33" s="119">
        <v>1</v>
      </c>
      <c r="AB33" s="119">
        <v>1</v>
      </c>
      <c r="AC33" s="119">
        <v>1</v>
      </c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CA33" s="119">
        <v>1</v>
      </c>
      <c r="CB33" s="119">
        <v>1</v>
      </c>
      <c r="CZ33" s="71">
        <v>1</v>
      </c>
    </row>
    <row r="34" spans="1:104" x14ac:dyDescent="0.2">
      <c r="A34" s="110">
        <v>25</v>
      </c>
      <c r="B34" s="111" t="s">
        <v>234</v>
      </c>
      <c r="C34" s="112" t="s">
        <v>203</v>
      </c>
      <c r="D34" s="113" t="s">
        <v>193</v>
      </c>
      <c r="E34" s="114">
        <v>1</v>
      </c>
      <c r="F34" s="115"/>
      <c r="G34" s="116">
        <f t="shared" si="3"/>
        <v>0</v>
      </c>
      <c r="H34" s="117">
        <v>0</v>
      </c>
      <c r="I34" s="118">
        <f t="shared" si="4"/>
        <v>0</v>
      </c>
      <c r="J34" s="117">
        <v>0</v>
      </c>
      <c r="K34" s="118">
        <f t="shared" si="5"/>
        <v>0</v>
      </c>
      <c r="O34" s="109"/>
      <c r="Z34" s="119"/>
      <c r="AA34" s="119">
        <v>1</v>
      </c>
      <c r="AB34" s="119">
        <v>1</v>
      </c>
      <c r="AC34" s="119">
        <v>1</v>
      </c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CA34" s="119">
        <v>1</v>
      </c>
      <c r="CB34" s="119">
        <v>1</v>
      </c>
      <c r="CZ34" s="71">
        <v>1</v>
      </c>
    </row>
    <row r="35" spans="1:104" ht="22.5" x14ac:dyDescent="0.2">
      <c r="A35" s="110">
        <v>26</v>
      </c>
      <c r="B35" s="111" t="s">
        <v>235</v>
      </c>
      <c r="C35" s="112" t="s">
        <v>205</v>
      </c>
      <c r="D35" s="113" t="s">
        <v>193</v>
      </c>
      <c r="E35" s="114">
        <v>1</v>
      </c>
      <c r="F35" s="115"/>
      <c r="G35" s="116">
        <f t="shared" si="3"/>
        <v>0</v>
      </c>
      <c r="H35" s="117">
        <v>0</v>
      </c>
      <c r="I35" s="118">
        <f t="shared" si="4"/>
        <v>0</v>
      </c>
      <c r="J35" s="117">
        <v>0</v>
      </c>
      <c r="K35" s="118">
        <f t="shared" si="5"/>
        <v>0</v>
      </c>
      <c r="O35" s="109"/>
      <c r="Z35" s="119"/>
      <c r="AA35" s="119">
        <v>1</v>
      </c>
      <c r="AB35" s="119">
        <v>1</v>
      </c>
      <c r="AC35" s="119">
        <v>1</v>
      </c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CA35" s="119">
        <v>1</v>
      </c>
      <c r="CB35" s="119">
        <v>1</v>
      </c>
      <c r="CZ35" s="71">
        <v>1</v>
      </c>
    </row>
    <row r="36" spans="1:104" x14ac:dyDescent="0.2">
      <c r="A36" s="110">
        <v>27</v>
      </c>
      <c r="B36" s="111" t="s">
        <v>236</v>
      </c>
      <c r="C36" s="112" t="s">
        <v>207</v>
      </c>
      <c r="D36" s="113" t="s">
        <v>193</v>
      </c>
      <c r="E36" s="114">
        <v>1</v>
      </c>
      <c r="F36" s="115"/>
      <c r="G36" s="116">
        <f t="shared" si="3"/>
        <v>0</v>
      </c>
      <c r="H36" s="117">
        <v>0</v>
      </c>
      <c r="I36" s="118">
        <f t="shared" si="4"/>
        <v>0</v>
      </c>
      <c r="J36" s="117">
        <v>0</v>
      </c>
      <c r="K36" s="118">
        <f t="shared" si="5"/>
        <v>0</v>
      </c>
      <c r="O36" s="109"/>
      <c r="Z36" s="119"/>
      <c r="AA36" s="119">
        <v>1</v>
      </c>
      <c r="AB36" s="119">
        <v>1</v>
      </c>
      <c r="AC36" s="119">
        <v>1</v>
      </c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CA36" s="119">
        <v>1</v>
      </c>
      <c r="CB36" s="119">
        <v>1</v>
      </c>
      <c r="CZ36" s="71">
        <v>1</v>
      </c>
    </row>
    <row r="37" spans="1:104" x14ac:dyDescent="0.2">
      <c r="A37" s="110">
        <v>28</v>
      </c>
      <c r="B37" s="111" t="s">
        <v>237</v>
      </c>
      <c r="C37" s="112" t="s">
        <v>209</v>
      </c>
      <c r="D37" s="113" t="s">
        <v>193</v>
      </c>
      <c r="E37" s="114">
        <v>3</v>
      </c>
      <c r="F37" s="115"/>
      <c r="G37" s="116">
        <f t="shared" si="3"/>
        <v>0</v>
      </c>
      <c r="H37" s="117">
        <v>0</v>
      </c>
      <c r="I37" s="118">
        <f t="shared" si="4"/>
        <v>0</v>
      </c>
      <c r="J37" s="117">
        <v>0</v>
      </c>
      <c r="K37" s="118">
        <f t="shared" si="5"/>
        <v>0</v>
      </c>
      <c r="O37" s="109"/>
      <c r="Z37" s="119"/>
      <c r="AA37" s="119">
        <v>1</v>
      </c>
      <c r="AB37" s="119">
        <v>1</v>
      </c>
      <c r="AC37" s="119">
        <v>1</v>
      </c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CA37" s="119">
        <v>1</v>
      </c>
      <c r="CB37" s="119">
        <v>1</v>
      </c>
      <c r="CZ37" s="71">
        <v>1</v>
      </c>
    </row>
    <row r="38" spans="1:104" x14ac:dyDescent="0.2">
      <c r="A38" s="110">
        <v>29</v>
      </c>
      <c r="B38" s="111" t="s">
        <v>238</v>
      </c>
      <c r="C38" s="112" t="s">
        <v>211</v>
      </c>
      <c r="D38" s="113" t="s">
        <v>193</v>
      </c>
      <c r="E38" s="114">
        <v>1</v>
      </c>
      <c r="F38" s="115"/>
      <c r="G38" s="116">
        <f t="shared" si="3"/>
        <v>0</v>
      </c>
      <c r="H38" s="117">
        <v>0</v>
      </c>
      <c r="I38" s="118">
        <f t="shared" si="4"/>
        <v>0</v>
      </c>
      <c r="J38" s="117">
        <v>0</v>
      </c>
      <c r="K38" s="118">
        <f t="shared" si="5"/>
        <v>0</v>
      </c>
      <c r="O38" s="109"/>
      <c r="Z38" s="119"/>
      <c r="AA38" s="119">
        <v>1</v>
      </c>
      <c r="AB38" s="119">
        <v>1</v>
      </c>
      <c r="AC38" s="119">
        <v>1</v>
      </c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CA38" s="119">
        <v>1</v>
      </c>
      <c r="CB38" s="119">
        <v>1</v>
      </c>
      <c r="CZ38" s="71">
        <v>1</v>
      </c>
    </row>
    <row r="39" spans="1:104" x14ac:dyDescent="0.2">
      <c r="A39" s="110">
        <v>30</v>
      </c>
      <c r="B39" s="111" t="s">
        <v>239</v>
      </c>
      <c r="C39" s="112" t="s">
        <v>213</v>
      </c>
      <c r="D39" s="113" t="s">
        <v>193</v>
      </c>
      <c r="E39" s="114">
        <v>1</v>
      </c>
      <c r="F39" s="115"/>
      <c r="G39" s="116">
        <f t="shared" si="3"/>
        <v>0</v>
      </c>
      <c r="H39" s="117">
        <v>0</v>
      </c>
      <c r="I39" s="118">
        <f t="shared" si="4"/>
        <v>0</v>
      </c>
      <c r="J39" s="117">
        <v>0</v>
      </c>
      <c r="K39" s="118">
        <f t="shared" si="5"/>
        <v>0</v>
      </c>
      <c r="O39" s="109"/>
      <c r="Z39" s="119"/>
      <c r="AA39" s="119">
        <v>1</v>
      </c>
      <c r="AB39" s="119">
        <v>1</v>
      </c>
      <c r="AC39" s="119">
        <v>1</v>
      </c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CA39" s="119">
        <v>1</v>
      </c>
      <c r="CB39" s="119">
        <v>1</v>
      </c>
      <c r="CZ39" s="71">
        <v>1</v>
      </c>
    </row>
    <row r="40" spans="1:104" x14ac:dyDescent="0.2">
      <c r="A40" s="110">
        <v>31</v>
      </c>
      <c r="B40" s="111" t="s">
        <v>240</v>
      </c>
      <c r="C40" s="112" t="s">
        <v>215</v>
      </c>
      <c r="D40" s="113" t="s">
        <v>193</v>
      </c>
      <c r="E40" s="114">
        <v>1</v>
      </c>
      <c r="F40" s="115"/>
      <c r="G40" s="116">
        <f t="shared" si="3"/>
        <v>0</v>
      </c>
      <c r="H40" s="117">
        <v>0</v>
      </c>
      <c r="I40" s="118">
        <f t="shared" si="4"/>
        <v>0</v>
      </c>
      <c r="J40" s="117">
        <v>0</v>
      </c>
      <c r="K40" s="118">
        <f t="shared" si="5"/>
        <v>0</v>
      </c>
      <c r="O40" s="109"/>
      <c r="Z40" s="119"/>
      <c r="AA40" s="119">
        <v>1</v>
      </c>
      <c r="AB40" s="119">
        <v>1</v>
      </c>
      <c r="AC40" s="119">
        <v>1</v>
      </c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CA40" s="119">
        <v>1</v>
      </c>
      <c r="CB40" s="119">
        <v>1</v>
      </c>
      <c r="CZ40" s="71">
        <v>1</v>
      </c>
    </row>
    <row r="41" spans="1:104" x14ac:dyDescent="0.2">
      <c r="A41" s="110">
        <v>32</v>
      </c>
      <c r="B41" s="111" t="s">
        <v>241</v>
      </c>
      <c r="C41" s="112" t="s">
        <v>217</v>
      </c>
      <c r="D41" s="113" t="s">
        <v>106</v>
      </c>
      <c r="E41" s="114">
        <v>1</v>
      </c>
      <c r="F41" s="115"/>
      <c r="G41" s="116">
        <f t="shared" si="3"/>
        <v>0</v>
      </c>
      <c r="H41" s="117">
        <v>0</v>
      </c>
      <c r="I41" s="118">
        <f t="shared" si="4"/>
        <v>0</v>
      </c>
      <c r="J41" s="117">
        <v>0</v>
      </c>
      <c r="K41" s="118">
        <f t="shared" si="5"/>
        <v>0</v>
      </c>
      <c r="O41" s="109"/>
      <c r="Z41" s="119"/>
      <c r="AA41" s="119">
        <v>1</v>
      </c>
      <c r="AB41" s="119">
        <v>1</v>
      </c>
      <c r="AC41" s="119">
        <v>1</v>
      </c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CA41" s="119">
        <v>1</v>
      </c>
      <c r="CB41" s="119">
        <v>1</v>
      </c>
      <c r="CZ41" s="71">
        <v>1</v>
      </c>
    </row>
    <row r="42" spans="1:104" x14ac:dyDescent="0.2">
      <c r="A42" s="110">
        <v>33</v>
      </c>
      <c r="B42" s="111" t="s">
        <v>242</v>
      </c>
      <c r="C42" s="112" t="s">
        <v>219</v>
      </c>
      <c r="D42" s="113" t="s">
        <v>106</v>
      </c>
      <c r="E42" s="114">
        <v>3</v>
      </c>
      <c r="F42" s="115"/>
      <c r="G42" s="116">
        <f t="shared" si="3"/>
        <v>0</v>
      </c>
      <c r="H42" s="117">
        <v>0</v>
      </c>
      <c r="I42" s="118">
        <f t="shared" si="4"/>
        <v>0</v>
      </c>
      <c r="J42" s="117">
        <v>0</v>
      </c>
      <c r="K42" s="118">
        <f t="shared" si="5"/>
        <v>0</v>
      </c>
      <c r="O42" s="109"/>
      <c r="Z42" s="119"/>
      <c r="AA42" s="119">
        <v>1</v>
      </c>
      <c r="AB42" s="119">
        <v>1</v>
      </c>
      <c r="AC42" s="119">
        <v>1</v>
      </c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CA42" s="119">
        <v>1</v>
      </c>
      <c r="CB42" s="119">
        <v>1</v>
      </c>
      <c r="CZ42" s="71">
        <v>1</v>
      </c>
    </row>
    <row r="43" spans="1:104" x14ac:dyDescent="0.2">
      <c r="A43" s="110">
        <v>34</v>
      </c>
      <c r="B43" s="111" t="s">
        <v>243</v>
      </c>
      <c r="C43" s="112" t="s">
        <v>221</v>
      </c>
      <c r="D43" s="113" t="s">
        <v>106</v>
      </c>
      <c r="E43" s="114">
        <v>28</v>
      </c>
      <c r="F43" s="115"/>
      <c r="G43" s="116">
        <f t="shared" si="3"/>
        <v>0</v>
      </c>
      <c r="H43" s="117">
        <v>0</v>
      </c>
      <c r="I43" s="118">
        <f t="shared" si="4"/>
        <v>0</v>
      </c>
      <c r="J43" s="117">
        <v>0</v>
      </c>
      <c r="K43" s="118">
        <f t="shared" si="5"/>
        <v>0</v>
      </c>
      <c r="O43" s="109"/>
      <c r="Z43" s="119"/>
      <c r="AA43" s="119">
        <v>1</v>
      </c>
      <c r="AB43" s="119">
        <v>1</v>
      </c>
      <c r="AC43" s="119">
        <v>1</v>
      </c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CA43" s="119">
        <v>1</v>
      </c>
      <c r="CB43" s="119">
        <v>1</v>
      </c>
      <c r="CZ43" s="71">
        <v>1</v>
      </c>
    </row>
    <row r="44" spans="1:104" x14ac:dyDescent="0.2">
      <c r="A44" s="110">
        <v>35</v>
      </c>
      <c r="B44" s="111" t="s">
        <v>244</v>
      </c>
      <c r="C44" s="112" t="s">
        <v>223</v>
      </c>
      <c r="D44" s="113" t="s">
        <v>106</v>
      </c>
      <c r="E44" s="114">
        <v>1</v>
      </c>
      <c r="F44" s="115"/>
      <c r="G44" s="116">
        <f t="shared" si="3"/>
        <v>0</v>
      </c>
      <c r="H44" s="117">
        <v>0</v>
      </c>
      <c r="I44" s="118">
        <f t="shared" si="4"/>
        <v>0</v>
      </c>
      <c r="J44" s="117">
        <v>0</v>
      </c>
      <c r="K44" s="118">
        <f t="shared" si="5"/>
        <v>0</v>
      </c>
      <c r="O44" s="109"/>
      <c r="Z44" s="119"/>
      <c r="AA44" s="119">
        <v>1</v>
      </c>
      <c r="AB44" s="119">
        <v>1</v>
      </c>
      <c r="AC44" s="119">
        <v>1</v>
      </c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CA44" s="119">
        <v>1</v>
      </c>
      <c r="CB44" s="119">
        <v>1</v>
      </c>
      <c r="CZ44" s="71">
        <v>1</v>
      </c>
    </row>
    <row r="45" spans="1:104" x14ac:dyDescent="0.2">
      <c r="A45" s="110">
        <v>36</v>
      </c>
      <c r="B45" s="111" t="s">
        <v>245</v>
      </c>
      <c r="C45" s="112" t="s">
        <v>225</v>
      </c>
      <c r="D45" s="113" t="s">
        <v>106</v>
      </c>
      <c r="E45" s="114">
        <v>13</v>
      </c>
      <c r="F45" s="115"/>
      <c r="G45" s="116">
        <f t="shared" si="3"/>
        <v>0</v>
      </c>
      <c r="H45" s="117">
        <v>0</v>
      </c>
      <c r="I45" s="118">
        <f t="shared" si="4"/>
        <v>0</v>
      </c>
      <c r="J45" s="117">
        <v>0</v>
      </c>
      <c r="K45" s="118">
        <f t="shared" si="5"/>
        <v>0</v>
      </c>
      <c r="O45" s="109"/>
      <c r="Z45" s="119"/>
      <c r="AA45" s="119">
        <v>1</v>
      </c>
      <c r="AB45" s="119">
        <v>1</v>
      </c>
      <c r="AC45" s="119">
        <v>1</v>
      </c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CA45" s="119">
        <v>1</v>
      </c>
      <c r="CB45" s="119">
        <v>1</v>
      </c>
      <c r="CZ45" s="71">
        <v>1</v>
      </c>
    </row>
    <row r="46" spans="1:104" x14ac:dyDescent="0.2">
      <c r="A46" s="130" t="s">
        <v>31</v>
      </c>
      <c r="B46" s="131" t="s">
        <v>226</v>
      </c>
      <c r="C46" s="132" t="s">
        <v>227</v>
      </c>
      <c r="D46" s="133"/>
      <c r="E46" s="134"/>
      <c r="F46" s="134"/>
      <c r="G46" s="135">
        <f>SUM(G27:G45)</f>
        <v>0</v>
      </c>
      <c r="H46" s="136"/>
      <c r="I46" s="137">
        <f>SUM(I27:I45)</f>
        <v>0</v>
      </c>
      <c r="J46" s="138"/>
      <c r="K46" s="137">
        <f>SUM(K27:K45)</f>
        <v>0</v>
      </c>
      <c r="O46" s="109"/>
      <c r="X46" s="139">
        <f>K46</f>
        <v>0</v>
      </c>
      <c r="Y46" s="139">
        <f>I46</f>
        <v>0</v>
      </c>
      <c r="Z46" s="140">
        <f>G46</f>
        <v>0</v>
      </c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41"/>
      <c r="BB46" s="141"/>
      <c r="BC46" s="141"/>
      <c r="BD46" s="141"/>
      <c r="BE46" s="141"/>
      <c r="BF46" s="141"/>
      <c r="BG46" s="119"/>
      <c r="BH46" s="119"/>
      <c r="BI46" s="119"/>
      <c r="BJ46" s="119"/>
      <c r="BK46" s="119"/>
    </row>
    <row r="47" spans="1:104" ht="14.25" customHeight="1" x14ac:dyDescent="0.2">
      <c r="A47" s="99" t="s">
        <v>27</v>
      </c>
      <c r="B47" s="100" t="s">
        <v>246</v>
      </c>
      <c r="C47" s="101" t="s">
        <v>247</v>
      </c>
      <c r="D47" s="102"/>
      <c r="E47" s="103"/>
      <c r="F47" s="103"/>
      <c r="G47" s="104"/>
      <c r="H47" s="105"/>
      <c r="I47" s="106"/>
      <c r="J47" s="107"/>
      <c r="K47" s="108"/>
      <c r="O47" s="109"/>
    </row>
    <row r="48" spans="1:104" x14ac:dyDescent="0.2">
      <c r="A48" s="110">
        <v>37</v>
      </c>
      <c r="B48" s="111" t="s">
        <v>248</v>
      </c>
      <c r="C48" s="112" t="s">
        <v>249</v>
      </c>
      <c r="D48" s="113" t="s">
        <v>106</v>
      </c>
      <c r="E48" s="114">
        <v>2</v>
      </c>
      <c r="F48" s="115"/>
      <c r="G48" s="116">
        <f>E48*F48</f>
        <v>0</v>
      </c>
      <c r="H48" s="117">
        <v>0</v>
      </c>
      <c r="I48" s="118">
        <f>E48*H48</f>
        <v>0</v>
      </c>
      <c r="J48" s="117">
        <v>0</v>
      </c>
      <c r="K48" s="118">
        <f>E48*J48</f>
        <v>0</v>
      </c>
      <c r="O48" s="109"/>
      <c r="Z48" s="119"/>
      <c r="AA48" s="119">
        <v>1</v>
      </c>
      <c r="AB48" s="119">
        <v>1</v>
      </c>
      <c r="AC48" s="119">
        <v>1</v>
      </c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CA48" s="119">
        <v>1</v>
      </c>
      <c r="CB48" s="119">
        <v>1</v>
      </c>
      <c r="CZ48" s="71">
        <v>1</v>
      </c>
    </row>
    <row r="49" spans="1:104" x14ac:dyDescent="0.2">
      <c r="A49" s="110">
        <v>38</v>
      </c>
      <c r="B49" s="111" t="s">
        <v>250</v>
      </c>
      <c r="C49" s="112" t="s">
        <v>251</v>
      </c>
      <c r="D49" s="113" t="s">
        <v>106</v>
      </c>
      <c r="E49" s="114">
        <v>2</v>
      </c>
      <c r="F49" s="115"/>
      <c r="G49" s="116">
        <f>E49*F49</f>
        <v>0</v>
      </c>
      <c r="H49" s="117">
        <v>0</v>
      </c>
      <c r="I49" s="118">
        <f>E49*H49</f>
        <v>0</v>
      </c>
      <c r="J49" s="117">
        <v>0</v>
      </c>
      <c r="K49" s="118">
        <f>E49*J49</f>
        <v>0</v>
      </c>
      <c r="O49" s="109"/>
      <c r="Z49" s="119"/>
      <c r="AA49" s="119">
        <v>1</v>
      </c>
      <c r="AB49" s="119">
        <v>1</v>
      </c>
      <c r="AC49" s="119">
        <v>1</v>
      </c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CA49" s="119">
        <v>1</v>
      </c>
      <c r="CB49" s="119">
        <v>1</v>
      </c>
      <c r="CZ49" s="71">
        <v>1</v>
      </c>
    </row>
    <row r="50" spans="1:104" x14ac:dyDescent="0.2">
      <c r="A50" s="130" t="s">
        <v>31</v>
      </c>
      <c r="B50" s="131" t="s">
        <v>246</v>
      </c>
      <c r="C50" s="132" t="s">
        <v>247</v>
      </c>
      <c r="D50" s="133"/>
      <c r="E50" s="134"/>
      <c r="F50" s="134"/>
      <c r="G50" s="135">
        <f>SUM(G47:G49)</f>
        <v>0</v>
      </c>
      <c r="H50" s="136"/>
      <c r="I50" s="137">
        <f>SUM(I47:I49)</f>
        <v>0</v>
      </c>
      <c r="J50" s="138"/>
      <c r="K50" s="137">
        <f>SUM(K47:K49)</f>
        <v>0</v>
      </c>
      <c r="O50" s="109"/>
      <c r="X50" s="139">
        <f>K50</f>
        <v>0</v>
      </c>
      <c r="Y50" s="139">
        <f>I50</f>
        <v>0</v>
      </c>
      <c r="Z50" s="140">
        <f>G50</f>
        <v>0</v>
      </c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41"/>
      <c r="BB50" s="141"/>
      <c r="BC50" s="141"/>
      <c r="BD50" s="141"/>
      <c r="BE50" s="141"/>
      <c r="BF50" s="141"/>
      <c r="BG50" s="119"/>
      <c r="BH50" s="119"/>
      <c r="BI50" s="119"/>
      <c r="BJ50" s="119"/>
      <c r="BK50" s="119"/>
    </row>
    <row r="51" spans="1:104" ht="14.25" customHeight="1" x14ac:dyDescent="0.2">
      <c r="A51" s="99" t="s">
        <v>27</v>
      </c>
      <c r="B51" s="100" t="s">
        <v>252</v>
      </c>
      <c r="C51" s="101" t="s">
        <v>253</v>
      </c>
      <c r="D51" s="102"/>
      <c r="E51" s="103"/>
      <c r="F51" s="103"/>
      <c r="G51" s="104"/>
      <c r="H51" s="105"/>
      <c r="I51" s="106"/>
      <c r="J51" s="107"/>
      <c r="K51" s="108"/>
      <c r="O51" s="109"/>
    </row>
    <row r="52" spans="1:104" x14ac:dyDescent="0.2">
      <c r="A52" s="110">
        <v>39</v>
      </c>
      <c r="B52" s="111" t="s">
        <v>254</v>
      </c>
      <c r="C52" s="112" t="s">
        <v>255</v>
      </c>
      <c r="D52" s="113" t="s">
        <v>69</v>
      </c>
      <c r="E52" s="114">
        <v>56</v>
      </c>
      <c r="F52" s="115"/>
      <c r="G52" s="116">
        <f t="shared" ref="G52:G62" si="6">E52*F52</f>
        <v>0</v>
      </c>
      <c r="H52" s="117">
        <v>0</v>
      </c>
      <c r="I52" s="118">
        <f t="shared" ref="I52:I62" si="7">E52*H52</f>
        <v>0</v>
      </c>
      <c r="J52" s="117">
        <v>0</v>
      </c>
      <c r="K52" s="118">
        <f t="shared" ref="K52:K62" si="8">E52*J52</f>
        <v>0</v>
      </c>
      <c r="O52" s="109"/>
      <c r="Z52" s="119"/>
      <c r="AA52" s="119">
        <v>1</v>
      </c>
      <c r="AB52" s="119">
        <v>1</v>
      </c>
      <c r="AC52" s="119">
        <v>1</v>
      </c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CA52" s="119">
        <v>1</v>
      </c>
      <c r="CB52" s="119">
        <v>1</v>
      </c>
      <c r="CZ52" s="71">
        <v>1</v>
      </c>
    </row>
    <row r="53" spans="1:104" x14ac:dyDescent="0.2">
      <c r="A53" s="110">
        <v>40</v>
      </c>
      <c r="B53" s="111" t="s">
        <v>256</v>
      </c>
      <c r="C53" s="112" t="s">
        <v>257</v>
      </c>
      <c r="D53" s="113" t="s">
        <v>69</v>
      </c>
      <c r="E53" s="114">
        <v>20</v>
      </c>
      <c r="F53" s="115"/>
      <c r="G53" s="116">
        <f t="shared" si="6"/>
        <v>0</v>
      </c>
      <c r="H53" s="117">
        <v>0</v>
      </c>
      <c r="I53" s="118">
        <f t="shared" si="7"/>
        <v>0</v>
      </c>
      <c r="J53" s="117">
        <v>0</v>
      </c>
      <c r="K53" s="118">
        <f t="shared" si="8"/>
        <v>0</v>
      </c>
      <c r="O53" s="109"/>
      <c r="Z53" s="119"/>
      <c r="AA53" s="119">
        <v>1</v>
      </c>
      <c r="AB53" s="119">
        <v>1</v>
      </c>
      <c r="AC53" s="119">
        <v>1</v>
      </c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CA53" s="119">
        <v>1</v>
      </c>
      <c r="CB53" s="119">
        <v>1</v>
      </c>
      <c r="CZ53" s="71">
        <v>1</v>
      </c>
    </row>
    <row r="54" spans="1:104" x14ac:dyDescent="0.2">
      <c r="A54" s="110">
        <v>41</v>
      </c>
      <c r="B54" s="111" t="s">
        <v>258</v>
      </c>
      <c r="C54" s="112" t="s">
        <v>259</v>
      </c>
      <c r="D54" s="113" t="s">
        <v>69</v>
      </c>
      <c r="E54" s="114">
        <v>48</v>
      </c>
      <c r="F54" s="115"/>
      <c r="G54" s="116">
        <f t="shared" si="6"/>
        <v>0</v>
      </c>
      <c r="H54" s="117">
        <v>0</v>
      </c>
      <c r="I54" s="118">
        <f t="shared" si="7"/>
        <v>0</v>
      </c>
      <c r="J54" s="117">
        <v>0</v>
      </c>
      <c r="K54" s="118">
        <f t="shared" si="8"/>
        <v>0</v>
      </c>
      <c r="O54" s="109"/>
      <c r="Z54" s="119"/>
      <c r="AA54" s="119">
        <v>1</v>
      </c>
      <c r="AB54" s="119">
        <v>1</v>
      </c>
      <c r="AC54" s="119">
        <v>1</v>
      </c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CA54" s="119">
        <v>1</v>
      </c>
      <c r="CB54" s="119">
        <v>1</v>
      </c>
      <c r="CZ54" s="71">
        <v>1</v>
      </c>
    </row>
    <row r="55" spans="1:104" x14ac:dyDescent="0.2">
      <c r="A55" s="110">
        <v>42</v>
      </c>
      <c r="B55" s="111" t="s">
        <v>260</v>
      </c>
      <c r="C55" s="112" t="s">
        <v>261</v>
      </c>
      <c r="D55" s="113" t="s">
        <v>69</v>
      </c>
      <c r="E55" s="114">
        <v>5</v>
      </c>
      <c r="F55" s="115"/>
      <c r="G55" s="116">
        <f t="shared" si="6"/>
        <v>0</v>
      </c>
      <c r="H55" s="117">
        <v>0</v>
      </c>
      <c r="I55" s="118">
        <f t="shared" si="7"/>
        <v>0</v>
      </c>
      <c r="J55" s="117">
        <v>0</v>
      </c>
      <c r="K55" s="118">
        <f t="shared" si="8"/>
        <v>0</v>
      </c>
      <c r="O55" s="109"/>
      <c r="Z55" s="119"/>
      <c r="AA55" s="119">
        <v>1</v>
      </c>
      <c r="AB55" s="119">
        <v>1</v>
      </c>
      <c r="AC55" s="119">
        <v>1</v>
      </c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CA55" s="119">
        <v>1</v>
      </c>
      <c r="CB55" s="119">
        <v>1</v>
      </c>
      <c r="CZ55" s="71">
        <v>1</v>
      </c>
    </row>
    <row r="56" spans="1:104" ht="22.5" x14ac:dyDescent="0.2">
      <c r="A56" s="110">
        <v>43</v>
      </c>
      <c r="B56" s="111" t="s">
        <v>262</v>
      </c>
      <c r="C56" s="112" t="s">
        <v>263</v>
      </c>
      <c r="D56" s="113" t="s">
        <v>69</v>
      </c>
      <c r="E56" s="114">
        <v>14</v>
      </c>
      <c r="F56" s="115"/>
      <c r="G56" s="116">
        <f t="shared" si="6"/>
        <v>0</v>
      </c>
      <c r="H56" s="117">
        <v>0</v>
      </c>
      <c r="I56" s="118">
        <f t="shared" si="7"/>
        <v>0</v>
      </c>
      <c r="J56" s="117">
        <v>0</v>
      </c>
      <c r="K56" s="118">
        <f t="shared" si="8"/>
        <v>0</v>
      </c>
      <c r="O56" s="109"/>
      <c r="Z56" s="119"/>
      <c r="AA56" s="119">
        <v>1</v>
      </c>
      <c r="AB56" s="119">
        <v>1</v>
      </c>
      <c r="AC56" s="119">
        <v>1</v>
      </c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CA56" s="119">
        <v>1</v>
      </c>
      <c r="CB56" s="119">
        <v>1</v>
      </c>
      <c r="CZ56" s="71">
        <v>1</v>
      </c>
    </row>
    <row r="57" spans="1:104" x14ac:dyDescent="0.2">
      <c r="A57" s="110">
        <v>44</v>
      </c>
      <c r="B57" s="111" t="s">
        <v>264</v>
      </c>
      <c r="C57" s="112" t="s">
        <v>265</v>
      </c>
      <c r="D57" s="113" t="s">
        <v>69</v>
      </c>
      <c r="E57" s="114">
        <v>120</v>
      </c>
      <c r="F57" s="115"/>
      <c r="G57" s="116">
        <f t="shared" si="6"/>
        <v>0</v>
      </c>
      <c r="H57" s="117">
        <v>0</v>
      </c>
      <c r="I57" s="118">
        <f t="shared" si="7"/>
        <v>0</v>
      </c>
      <c r="J57" s="117">
        <v>0</v>
      </c>
      <c r="K57" s="118">
        <f t="shared" si="8"/>
        <v>0</v>
      </c>
      <c r="O57" s="109"/>
      <c r="Z57" s="119"/>
      <c r="AA57" s="119">
        <v>1</v>
      </c>
      <c r="AB57" s="119">
        <v>1</v>
      </c>
      <c r="AC57" s="119">
        <v>1</v>
      </c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CA57" s="119">
        <v>1</v>
      </c>
      <c r="CB57" s="119">
        <v>1</v>
      </c>
      <c r="CZ57" s="71">
        <v>1</v>
      </c>
    </row>
    <row r="58" spans="1:104" x14ac:dyDescent="0.2">
      <c r="A58" s="110">
        <v>45</v>
      </c>
      <c r="B58" s="111" t="s">
        <v>266</v>
      </c>
      <c r="C58" s="112" t="s">
        <v>267</v>
      </c>
      <c r="D58" s="113" t="s">
        <v>69</v>
      </c>
      <c r="E58" s="114">
        <v>20</v>
      </c>
      <c r="F58" s="115"/>
      <c r="G58" s="116">
        <f t="shared" si="6"/>
        <v>0</v>
      </c>
      <c r="H58" s="117">
        <v>0</v>
      </c>
      <c r="I58" s="118">
        <f t="shared" si="7"/>
        <v>0</v>
      </c>
      <c r="J58" s="117">
        <v>0</v>
      </c>
      <c r="K58" s="118">
        <f t="shared" si="8"/>
        <v>0</v>
      </c>
      <c r="O58" s="109"/>
      <c r="Z58" s="119"/>
      <c r="AA58" s="119">
        <v>1</v>
      </c>
      <c r="AB58" s="119">
        <v>1</v>
      </c>
      <c r="AC58" s="119">
        <v>1</v>
      </c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CA58" s="119">
        <v>1</v>
      </c>
      <c r="CB58" s="119">
        <v>1</v>
      </c>
      <c r="CZ58" s="71">
        <v>1</v>
      </c>
    </row>
    <row r="59" spans="1:104" x14ac:dyDescent="0.2">
      <c r="A59" s="110">
        <v>46</v>
      </c>
      <c r="B59" s="111" t="s">
        <v>268</v>
      </c>
      <c r="C59" s="112" t="s">
        <v>269</v>
      </c>
      <c r="D59" s="113" t="s">
        <v>69</v>
      </c>
      <c r="E59" s="114">
        <v>20</v>
      </c>
      <c r="F59" s="115"/>
      <c r="G59" s="116">
        <f t="shared" si="6"/>
        <v>0</v>
      </c>
      <c r="H59" s="117">
        <v>0</v>
      </c>
      <c r="I59" s="118">
        <f t="shared" si="7"/>
        <v>0</v>
      </c>
      <c r="J59" s="117">
        <v>0</v>
      </c>
      <c r="K59" s="118">
        <f t="shared" si="8"/>
        <v>0</v>
      </c>
      <c r="O59" s="109"/>
      <c r="Z59" s="119"/>
      <c r="AA59" s="119">
        <v>1</v>
      </c>
      <c r="AB59" s="119">
        <v>1</v>
      </c>
      <c r="AC59" s="119">
        <v>1</v>
      </c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CA59" s="119">
        <v>1</v>
      </c>
      <c r="CB59" s="119">
        <v>1</v>
      </c>
      <c r="CZ59" s="71">
        <v>1</v>
      </c>
    </row>
    <row r="60" spans="1:104" ht="22.5" x14ac:dyDescent="0.2">
      <c r="A60" s="110">
        <v>47</v>
      </c>
      <c r="B60" s="111" t="s">
        <v>270</v>
      </c>
      <c r="C60" s="112" t="s">
        <v>271</v>
      </c>
      <c r="D60" s="113" t="s">
        <v>106</v>
      </c>
      <c r="E60" s="114">
        <v>68</v>
      </c>
      <c r="F60" s="115"/>
      <c r="G60" s="116">
        <f t="shared" si="6"/>
        <v>0</v>
      </c>
      <c r="H60" s="117">
        <v>0</v>
      </c>
      <c r="I60" s="118">
        <f t="shared" si="7"/>
        <v>0</v>
      </c>
      <c r="J60" s="117">
        <v>0</v>
      </c>
      <c r="K60" s="118">
        <f t="shared" si="8"/>
        <v>0</v>
      </c>
      <c r="O60" s="109"/>
      <c r="Z60" s="119"/>
      <c r="AA60" s="119">
        <v>1</v>
      </c>
      <c r="AB60" s="119">
        <v>1</v>
      </c>
      <c r="AC60" s="119">
        <v>1</v>
      </c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CA60" s="119">
        <v>1</v>
      </c>
      <c r="CB60" s="119">
        <v>1</v>
      </c>
      <c r="CZ60" s="71">
        <v>1</v>
      </c>
    </row>
    <row r="61" spans="1:104" ht="22.5" x14ac:dyDescent="0.2">
      <c r="A61" s="110">
        <v>48</v>
      </c>
      <c r="B61" s="111" t="s">
        <v>272</v>
      </c>
      <c r="C61" s="112" t="s">
        <v>273</v>
      </c>
      <c r="D61" s="113" t="s">
        <v>106</v>
      </c>
      <c r="E61" s="114">
        <v>8</v>
      </c>
      <c r="F61" s="115"/>
      <c r="G61" s="116">
        <f t="shared" si="6"/>
        <v>0</v>
      </c>
      <c r="H61" s="117">
        <v>0</v>
      </c>
      <c r="I61" s="118">
        <f t="shared" si="7"/>
        <v>0</v>
      </c>
      <c r="J61" s="117">
        <v>0</v>
      </c>
      <c r="K61" s="118">
        <f t="shared" si="8"/>
        <v>0</v>
      </c>
      <c r="O61" s="109"/>
      <c r="Z61" s="119"/>
      <c r="AA61" s="119">
        <v>1</v>
      </c>
      <c r="AB61" s="119">
        <v>1</v>
      </c>
      <c r="AC61" s="119">
        <v>1</v>
      </c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CA61" s="119">
        <v>1</v>
      </c>
      <c r="CB61" s="119">
        <v>1</v>
      </c>
      <c r="CZ61" s="71">
        <v>1</v>
      </c>
    </row>
    <row r="62" spans="1:104" ht="22.5" x14ac:dyDescent="0.2">
      <c r="A62" s="110">
        <v>49</v>
      </c>
      <c r="B62" s="111" t="s">
        <v>274</v>
      </c>
      <c r="C62" s="112" t="s">
        <v>275</v>
      </c>
      <c r="D62" s="113" t="s">
        <v>106</v>
      </c>
      <c r="E62" s="114">
        <v>26</v>
      </c>
      <c r="F62" s="115"/>
      <c r="G62" s="116">
        <f t="shared" si="6"/>
        <v>0</v>
      </c>
      <c r="H62" s="117">
        <v>0</v>
      </c>
      <c r="I62" s="118">
        <f t="shared" si="7"/>
        <v>0</v>
      </c>
      <c r="J62" s="117">
        <v>0</v>
      </c>
      <c r="K62" s="118">
        <f t="shared" si="8"/>
        <v>0</v>
      </c>
      <c r="O62" s="109"/>
      <c r="Z62" s="119"/>
      <c r="AA62" s="119">
        <v>1</v>
      </c>
      <c r="AB62" s="119">
        <v>1</v>
      </c>
      <c r="AC62" s="119">
        <v>1</v>
      </c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CA62" s="119">
        <v>1</v>
      </c>
      <c r="CB62" s="119">
        <v>1</v>
      </c>
      <c r="CZ62" s="71">
        <v>1</v>
      </c>
    </row>
    <row r="63" spans="1:104" x14ac:dyDescent="0.2">
      <c r="A63" s="130" t="s">
        <v>31</v>
      </c>
      <c r="B63" s="131" t="s">
        <v>252</v>
      </c>
      <c r="C63" s="132" t="s">
        <v>253</v>
      </c>
      <c r="D63" s="133"/>
      <c r="E63" s="134"/>
      <c r="F63" s="134"/>
      <c r="G63" s="135">
        <f>SUM(G51:G62)</f>
        <v>0</v>
      </c>
      <c r="H63" s="136"/>
      <c r="I63" s="137">
        <f>SUM(I51:I62)</f>
        <v>0</v>
      </c>
      <c r="J63" s="138"/>
      <c r="K63" s="137">
        <f>SUM(K51:K62)</f>
        <v>0</v>
      </c>
      <c r="O63" s="109"/>
      <c r="X63" s="139">
        <f>K63</f>
        <v>0</v>
      </c>
      <c r="Y63" s="139">
        <f>I63</f>
        <v>0</v>
      </c>
      <c r="Z63" s="140">
        <f>G63</f>
        <v>0</v>
      </c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41"/>
      <c r="BB63" s="141"/>
      <c r="BC63" s="141"/>
      <c r="BD63" s="141"/>
      <c r="BE63" s="141"/>
      <c r="BF63" s="141"/>
      <c r="BG63" s="119"/>
      <c r="BH63" s="119"/>
      <c r="BI63" s="119"/>
      <c r="BJ63" s="119"/>
      <c r="BK63" s="119"/>
    </row>
    <row r="64" spans="1:104" ht="14.25" customHeight="1" x14ac:dyDescent="0.2">
      <c r="A64" s="99" t="s">
        <v>27</v>
      </c>
      <c r="B64" s="100" t="s">
        <v>276</v>
      </c>
      <c r="C64" s="101" t="s">
        <v>277</v>
      </c>
      <c r="D64" s="102"/>
      <c r="E64" s="103"/>
      <c r="F64" s="103"/>
      <c r="G64" s="104"/>
      <c r="H64" s="105"/>
      <c r="I64" s="106"/>
      <c r="J64" s="107"/>
      <c r="K64" s="108"/>
      <c r="O64" s="109"/>
    </row>
    <row r="65" spans="1:104" ht="22.5" x14ac:dyDescent="0.2">
      <c r="A65" s="110">
        <v>50</v>
      </c>
      <c r="B65" s="111" t="s">
        <v>278</v>
      </c>
      <c r="C65" s="112" t="s">
        <v>279</v>
      </c>
      <c r="D65" s="113" t="s">
        <v>106</v>
      </c>
      <c r="E65" s="114">
        <v>1</v>
      </c>
      <c r="F65" s="115"/>
      <c r="G65" s="116">
        <f>E65*F65</f>
        <v>0</v>
      </c>
      <c r="H65" s="117">
        <v>0</v>
      </c>
      <c r="I65" s="118">
        <f>E65*H65</f>
        <v>0</v>
      </c>
      <c r="J65" s="117">
        <v>0</v>
      </c>
      <c r="K65" s="118">
        <f>E65*J65</f>
        <v>0</v>
      </c>
      <c r="O65" s="109"/>
      <c r="Z65" s="119"/>
      <c r="AA65" s="119">
        <v>1</v>
      </c>
      <c r="AB65" s="119">
        <v>1</v>
      </c>
      <c r="AC65" s="119">
        <v>1</v>
      </c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CA65" s="119">
        <v>1</v>
      </c>
      <c r="CB65" s="119">
        <v>1</v>
      </c>
      <c r="CZ65" s="71">
        <v>1</v>
      </c>
    </row>
    <row r="66" spans="1:104" x14ac:dyDescent="0.2">
      <c r="A66" s="110">
        <v>51</v>
      </c>
      <c r="B66" s="111" t="s">
        <v>280</v>
      </c>
      <c r="C66" s="163" t="s">
        <v>281</v>
      </c>
      <c r="D66" s="113" t="s">
        <v>106</v>
      </c>
      <c r="E66" s="114">
        <v>1</v>
      </c>
      <c r="F66" s="115"/>
      <c r="G66" s="116">
        <f>E66*F66</f>
        <v>0</v>
      </c>
      <c r="H66" s="117">
        <v>0</v>
      </c>
      <c r="I66" s="118">
        <f>E66*H66</f>
        <v>0</v>
      </c>
      <c r="J66" s="117">
        <v>0</v>
      </c>
      <c r="K66" s="118">
        <f>E66*J66</f>
        <v>0</v>
      </c>
      <c r="O66" s="109"/>
      <c r="Z66" s="119"/>
      <c r="AA66" s="119">
        <v>1</v>
      </c>
      <c r="AB66" s="119">
        <v>1</v>
      </c>
      <c r="AC66" s="119">
        <v>1</v>
      </c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CA66" s="119">
        <v>1</v>
      </c>
      <c r="CB66" s="119">
        <v>1</v>
      </c>
      <c r="CZ66" s="71">
        <v>1</v>
      </c>
    </row>
    <row r="67" spans="1:104" x14ac:dyDescent="0.2">
      <c r="A67" s="130" t="s">
        <v>31</v>
      </c>
      <c r="B67" s="131" t="s">
        <v>276</v>
      </c>
      <c r="C67" s="132" t="s">
        <v>277</v>
      </c>
      <c r="D67" s="133"/>
      <c r="E67" s="134"/>
      <c r="F67" s="134"/>
      <c r="G67" s="135">
        <f>SUM(G64:G66)</f>
        <v>0</v>
      </c>
      <c r="H67" s="136"/>
      <c r="I67" s="137">
        <f>SUM(I64:I66)</f>
        <v>0</v>
      </c>
      <c r="J67" s="138"/>
      <c r="K67" s="137">
        <f>SUM(K64:K66)</f>
        <v>0</v>
      </c>
      <c r="O67" s="109"/>
      <c r="X67" s="139">
        <f>K67</f>
        <v>0</v>
      </c>
      <c r="Y67" s="139">
        <f>I67</f>
        <v>0</v>
      </c>
      <c r="Z67" s="140">
        <f>G67</f>
        <v>0</v>
      </c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41"/>
      <c r="BB67" s="141"/>
      <c r="BC67" s="141"/>
      <c r="BD67" s="141"/>
      <c r="BE67" s="141"/>
      <c r="BF67" s="141"/>
      <c r="BG67" s="119"/>
      <c r="BH67" s="119"/>
      <c r="BI67" s="119"/>
      <c r="BJ67" s="119"/>
      <c r="BK67" s="119"/>
    </row>
    <row r="68" spans="1:104" ht="14.25" customHeight="1" x14ac:dyDescent="0.2">
      <c r="A68" s="99" t="s">
        <v>27</v>
      </c>
      <c r="B68" s="100" t="s">
        <v>282</v>
      </c>
      <c r="C68" s="101" t="s">
        <v>283</v>
      </c>
      <c r="D68" s="102"/>
      <c r="E68" s="103"/>
      <c r="F68" s="103"/>
      <c r="G68" s="104"/>
      <c r="H68" s="105"/>
      <c r="I68" s="106"/>
      <c r="J68" s="107"/>
      <c r="K68" s="108"/>
      <c r="O68" s="109"/>
    </row>
    <row r="69" spans="1:104" x14ac:dyDescent="0.2">
      <c r="A69" s="110">
        <v>52</v>
      </c>
      <c r="B69" s="111" t="s">
        <v>284</v>
      </c>
      <c r="C69" s="112" t="s">
        <v>285</v>
      </c>
      <c r="D69" s="113" t="s">
        <v>69</v>
      </c>
      <c r="E69" s="114">
        <v>60</v>
      </c>
      <c r="F69" s="115"/>
      <c r="G69" s="116">
        <f>E69*F69</f>
        <v>0</v>
      </c>
      <c r="H69" s="117">
        <v>0</v>
      </c>
      <c r="I69" s="118">
        <f>E69*H69</f>
        <v>0</v>
      </c>
      <c r="J69" s="117">
        <v>0</v>
      </c>
      <c r="K69" s="118">
        <f>E69*J69</f>
        <v>0</v>
      </c>
      <c r="O69" s="109"/>
      <c r="Z69" s="119"/>
      <c r="AA69" s="119">
        <v>1</v>
      </c>
      <c r="AB69" s="119">
        <v>1</v>
      </c>
      <c r="AC69" s="119">
        <v>1</v>
      </c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CA69" s="119">
        <v>1</v>
      </c>
      <c r="CB69" s="119">
        <v>1</v>
      </c>
      <c r="CZ69" s="71">
        <v>1</v>
      </c>
    </row>
    <row r="70" spans="1:104" x14ac:dyDescent="0.2">
      <c r="A70" s="110">
        <v>53</v>
      </c>
      <c r="B70" s="111" t="s">
        <v>286</v>
      </c>
      <c r="C70" s="112" t="s">
        <v>287</v>
      </c>
      <c r="D70" s="113" t="s">
        <v>69</v>
      </c>
      <c r="E70" s="114">
        <v>8</v>
      </c>
      <c r="F70" s="115"/>
      <c r="G70" s="116">
        <f>E70*F70</f>
        <v>0</v>
      </c>
      <c r="H70" s="117">
        <v>0</v>
      </c>
      <c r="I70" s="118">
        <f>E70*H70</f>
        <v>0</v>
      </c>
      <c r="J70" s="117">
        <v>0</v>
      </c>
      <c r="K70" s="118">
        <f>E70*J70</f>
        <v>0</v>
      </c>
      <c r="O70" s="109"/>
      <c r="Z70" s="119"/>
      <c r="AA70" s="119">
        <v>1</v>
      </c>
      <c r="AB70" s="119">
        <v>1</v>
      </c>
      <c r="AC70" s="119">
        <v>1</v>
      </c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CA70" s="119">
        <v>1</v>
      </c>
      <c r="CB70" s="119">
        <v>1</v>
      </c>
      <c r="CZ70" s="71">
        <v>1</v>
      </c>
    </row>
    <row r="71" spans="1:104" x14ac:dyDescent="0.2">
      <c r="A71" s="110">
        <v>54</v>
      </c>
      <c r="B71" s="111" t="s">
        <v>288</v>
      </c>
      <c r="C71" s="112" t="s">
        <v>289</v>
      </c>
      <c r="D71" s="113" t="s">
        <v>69</v>
      </c>
      <c r="E71" s="114">
        <v>20</v>
      </c>
      <c r="F71" s="115"/>
      <c r="G71" s="116">
        <f>E71*F71</f>
        <v>0</v>
      </c>
      <c r="H71" s="117">
        <v>0</v>
      </c>
      <c r="I71" s="118">
        <f>E71*H71</f>
        <v>0</v>
      </c>
      <c r="J71" s="117">
        <v>0</v>
      </c>
      <c r="K71" s="118">
        <f>E71*J71</f>
        <v>0</v>
      </c>
      <c r="O71" s="109"/>
      <c r="Z71" s="119"/>
      <c r="AA71" s="119">
        <v>1</v>
      </c>
      <c r="AB71" s="119">
        <v>1</v>
      </c>
      <c r="AC71" s="119">
        <v>1</v>
      </c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CA71" s="119">
        <v>1</v>
      </c>
      <c r="CB71" s="119">
        <v>1</v>
      </c>
      <c r="CZ71" s="71">
        <v>1</v>
      </c>
    </row>
    <row r="72" spans="1:104" ht="22.5" x14ac:dyDescent="0.2">
      <c r="A72" s="110">
        <v>55</v>
      </c>
      <c r="B72" s="111" t="s">
        <v>290</v>
      </c>
      <c r="C72" s="112" t="s">
        <v>291</v>
      </c>
      <c r="D72" s="113" t="s">
        <v>69</v>
      </c>
      <c r="E72" s="114">
        <v>10</v>
      </c>
      <c r="F72" s="115"/>
      <c r="G72" s="116">
        <f>E72*F72</f>
        <v>0</v>
      </c>
      <c r="H72" s="117">
        <v>0</v>
      </c>
      <c r="I72" s="118">
        <f>E72*H72</f>
        <v>0</v>
      </c>
      <c r="J72" s="117">
        <v>0</v>
      </c>
      <c r="K72" s="118">
        <f>E72*J72</f>
        <v>0</v>
      </c>
      <c r="O72" s="109"/>
      <c r="Z72" s="119"/>
      <c r="AA72" s="119">
        <v>1</v>
      </c>
      <c r="AB72" s="119">
        <v>1</v>
      </c>
      <c r="AC72" s="119">
        <v>1</v>
      </c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CA72" s="119">
        <v>1</v>
      </c>
      <c r="CB72" s="119">
        <v>1</v>
      </c>
      <c r="CZ72" s="71">
        <v>1</v>
      </c>
    </row>
    <row r="73" spans="1:104" x14ac:dyDescent="0.2">
      <c r="A73" s="130" t="s">
        <v>31</v>
      </c>
      <c r="B73" s="131" t="s">
        <v>282</v>
      </c>
      <c r="C73" s="132" t="s">
        <v>283</v>
      </c>
      <c r="D73" s="133"/>
      <c r="E73" s="134"/>
      <c r="F73" s="134"/>
      <c r="G73" s="135">
        <f>SUM(G68:G72)</f>
        <v>0</v>
      </c>
      <c r="H73" s="136"/>
      <c r="I73" s="137">
        <f>SUM(I68:I72)</f>
        <v>0</v>
      </c>
      <c r="J73" s="138"/>
      <c r="K73" s="137">
        <f>SUM(K68:K72)</f>
        <v>0</v>
      </c>
      <c r="O73" s="109"/>
      <c r="X73" s="139">
        <f>K73</f>
        <v>0</v>
      </c>
      <c r="Y73" s="139">
        <f>I73</f>
        <v>0</v>
      </c>
      <c r="Z73" s="140">
        <f>G73</f>
        <v>0</v>
      </c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41"/>
      <c r="BB73" s="141"/>
      <c r="BC73" s="141"/>
      <c r="BD73" s="141"/>
      <c r="BE73" s="141"/>
      <c r="BF73" s="141"/>
      <c r="BG73" s="119"/>
      <c r="BH73" s="119"/>
      <c r="BI73" s="119"/>
      <c r="BJ73" s="119"/>
      <c r="BK73" s="119"/>
    </row>
    <row r="74" spans="1:104" ht="14.25" customHeight="1" x14ac:dyDescent="0.2">
      <c r="A74" s="99" t="s">
        <v>27</v>
      </c>
      <c r="B74" s="100" t="s">
        <v>292</v>
      </c>
      <c r="C74" s="101" t="s">
        <v>293</v>
      </c>
      <c r="D74" s="102"/>
      <c r="E74" s="103"/>
      <c r="F74" s="103"/>
      <c r="G74" s="104"/>
      <c r="H74" s="105"/>
      <c r="I74" s="106"/>
      <c r="J74" s="107"/>
      <c r="K74" s="108"/>
      <c r="O74" s="109"/>
    </row>
    <row r="75" spans="1:104" x14ac:dyDescent="0.2">
      <c r="A75" s="110">
        <v>56</v>
      </c>
      <c r="B75" s="111" t="s">
        <v>294</v>
      </c>
      <c r="C75" s="112" t="s">
        <v>295</v>
      </c>
      <c r="D75" s="113" t="s">
        <v>296</v>
      </c>
      <c r="E75" s="114">
        <v>8</v>
      </c>
      <c r="F75" s="115"/>
      <c r="G75" s="116">
        <f t="shared" ref="G75:G80" si="9">E75*F75</f>
        <v>0</v>
      </c>
      <c r="H75" s="117">
        <v>0</v>
      </c>
      <c r="I75" s="118">
        <f t="shared" ref="I75:I80" si="10">E75*H75</f>
        <v>0</v>
      </c>
      <c r="J75" s="117">
        <v>0</v>
      </c>
      <c r="K75" s="118">
        <f t="shared" ref="K75:K80" si="11">E75*J75</f>
        <v>0</v>
      </c>
      <c r="O75" s="109"/>
      <c r="Z75" s="119"/>
      <c r="AA75" s="119">
        <v>1</v>
      </c>
      <c r="AB75" s="119">
        <v>1</v>
      </c>
      <c r="AC75" s="119">
        <v>1</v>
      </c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  <c r="BI75" s="119"/>
      <c r="BJ75" s="119"/>
      <c r="BK75" s="119"/>
      <c r="CA75" s="119">
        <v>1</v>
      </c>
      <c r="CB75" s="119">
        <v>1</v>
      </c>
      <c r="CZ75" s="71">
        <v>1</v>
      </c>
    </row>
    <row r="76" spans="1:104" x14ac:dyDescent="0.2">
      <c r="A76" s="110">
        <v>57</v>
      </c>
      <c r="B76" s="111" t="s">
        <v>297</v>
      </c>
      <c r="C76" s="112" t="s">
        <v>298</v>
      </c>
      <c r="D76" s="113" t="s">
        <v>296</v>
      </c>
      <c r="E76" s="114">
        <v>8</v>
      </c>
      <c r="F76" s="115"/>
      <c r="G76" s="116">
        <f t="shared" si="9"/>
        <v>0</v>
      </c>
      <c r="H76" s="117">
        <v>0</v>
      </c>
      <c r="I76" s="118">
        <f t="shared" si="10"/>
        <v>0</v>
      </c>
      <c r="J76" s="117">
        <v>0</v>
      </c>
      <c r="K76" s="118">
        <f t="shared" si="11"/>
        <v>0</v>
      </c>
      <c r="O76" s="109"/>
      <c r="Z76" s="119"/>
      <c r="AA76" s="119">
        <v>1</v>
      </c>
      <c r="AB76" s="119">
        <v>1</v>
      </c>
      <c r="AC76" s="119">
        <v>1</v>
      </c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CA76" s="119">
        <v>1</v>
      </c>
      <c r="CB76" s="119">
        <v>1</v>
      </c>
      <c r="CZ76" s="71">
        <v>1</v>
      </c>
    </row>
    <row r="77" spans="1:104" x14ac:dyDescent="0.2">
      <c r="A77" s="110">
        <v>58</v>
      </c>
      <c r="B77" s="111" t="s">
        <v>299</v>
      </c>
      <c r="C77" s="112" t="s">
        <v>300</v>
      </c>
      <c r="D77" s="113" t="s">
        <v>301</v>
      </c>
      <c r="E77" s="114">
        <v>1</v>
      </c>
      <c r="F77" s="115"/>
      <c r="G77" s="116">
        <f t="shared" si="9"/>
        <v>0</v>
      </c>
      <c r="H77" s="117">
        <v>0</v>
      </c>
      <c r="I77" s="118">
        <f t="shared" si="10"/>
        <v>0</v>
      </c>
      <c r="J77" s="117">
        <v>0</v>
      </c>
      <c r="K77" s="118">
        <f t="shared" si="11"/>
        <v>0</v>
      </c>
      <c r="O77" s="109"/>
      <c r="Z77" s="119"/>
      <c r="AA77" s="119">
        <v>1</v>
      </c>
      <c r="AB77" s="119">
        <v>1</v>
      </c>
      <c r="AC77" s="119">
        <v>1</v>
      </c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CA77" s="119">
        <v>1</v>
      </c>
      <c r="CB77" s="119">
        <v>1</v>
      </c>
      <c r="CZ77" s="71">
        <v>1</v>
      </c>
    </row>
    <row r="78" spans="1:104" x14ac:dyDescent="0.2">
      <c r="A78" s="110">
        <v>59</v>
      </c>
      <c r="B78" s="111" t="s">
        <v>302</v>
      </c>
      <c r="C78" s="112" t="s">
        <v>37</v>
      </c>
      <c r="D78" s="113" t="s">
        <v>301</v>
      </c>
      <c r="E78" s="114">
        <v>1</v>
      </c>
      <c r="F78" s="115"/>
      <c r="G78" s="116">
        <f t="shared" si="9"/>
        <v>0</v>
      </c>
      <c r="H78" s="117">
        <v>0</v>
      </c>
      <c r="I78" s="118">
        <f t="shared" si="10"/>
        <v>0</v>
      </c>
      <c r="J78" s="117">
        <v>0</v>
      </c>
      <c r="K78" s="118">
        <f t="shared" si="11"/>
        <v>0</v>
      </c>
      <c r="O78" s="109"/>
      <c r="Z78" s="119"/>
      <c r="AA78" s="119">
        <v>1</v>
      </c>
      <c r="AB78" s="119">
        <v>1</v>
      </c>
      <c r="AC78" s="119">
        <v>1</v>
      </c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CA78" s="119">
        <v>1</v>
      </c>
      <c r="CB78" s="119">
        <v>1</v>
      </c>
      <c r="CZ78" s="71">
        <v>1</v>
      </c>
    </row>
    <row r="79" spans="1:104" x14ac:dyDescent="0.2">
      <c r="A79" s="110">
        <v>60</v>
      </c>
      <c r="B79" s="111" t="s">
        <v>303</v>
      </c>
      <c r="C79" s="112" t="s">
        <v>304</v>
      </c>
      <c r="D79" s="113" t="s">
        <v>301</v>
      </c>
      <c r="E79" s="114">
        <v>1</v>
      </c>
      <c r="F79" s="115"/>
      <c r="G79" s="116">
        <f t="shared" si="9"/>
        <v>0</v>
      </c>
      <c r="H79" s="117">
        <v>0</v>
      </c>
      <c r="I79" s="118">
        <f t="shared" si="10"/>
        <v>0</v>
      </c>
      <c r="J79" s="117">
        <v>0</v>
      </c>
      <c r="K79" s="118">
        <f t="shared" si="11"/>
        <v>0</v>
      </c>
      <c r="O79" s="109"/>
      <c r="Z79" s="119"/>
      <c r="AA79" s="119">
        <v>1</v>
      </c>
      <c r="AB79" s="119">
        <v>1</v>
      </c>
      <c r="AC79" s="119">
        <v>1</v>
      </c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CA79" s="119">
        <v>1</v>
      </c>
      <c r="CB79" s="119">
        <v>1</v>
      </c>
      <c r="CZ79" s="71">
        <v>1</v>
      </c>
    </row>
    <row r="80" spans="1:104" x14ac:dyDescent="0.2">
      <c r="A80" s="110">
        <v>61</v>
      </c>
      <c r="B80" s="111" t="s">
        <v>305</v>
      </c>
      <c r="C80" s="112" t="s">
        <v>306</v>
      </c>
      <c r="D80" s="113" t="s">
        <v>301</v>
      </c>
      <c r="E80" s="114">
        <v>1</v>
      </c>
      <c r="F80" s="115"/>
      <c r="G80" s="116">
        <f t="shared" si="9"/>
        <v>0</v>
      </c>
      <c r="H80" s="117">
        <v>0</v>
      </c>
      <c r="I80" s="118">
        <f t="shared" si="10"/>
        <v>0</v>
      </c>
      <c r="J80" s="117">
        <v>0</v>
      </c>
      <c r="K80" s="118">
        <f t="shared" si="11"/>
        <v>0</v>
      </c>
      <c r="O80" s="109"/>
      <c r="Z80" s="119"/>
      <c r="AA80" s="119">
        <v>1</v>
      </c>
      <c r="AB80" s="119">
        <v>1</v>
      </c>
      <c r="AC80" s="119">
        <v>1</v>
      </c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  <c r="BI80" s="119"/>
      <c r="BJ80" s="119"/>
      <c r="BK80" s="119"/>
      <c r="CA80" s="119">
        <v>1</v>
      </c>
      <c r="CB80" s="119">
        <v>1</v>
      </c>
      <c r="CZ80" s="71">
        <v>1</v>
      </c>
    </row>
    <row r="81" spans="1:104" x14ac:dyDescent="0.2">
      <c r="A81" s="130" t="s">
        <v>31</v>
      </c>
      <c r="B81" s="131" t="s">
        <v>292</v>
      </c>
      <c r="C81" s="132" t="s">
        <v>293</v>
      </c>
      <c r="D81" s="133"/>
      <c r="E81" s="134"/>
      <c r="F81" s="134"/>
      <c r="G81" s="135">
        <f>SUM(G74:G80)</f>
        <v>0</v>
      </c>
      <c r="H81" s="136"/>
      <c r="I81" s="137">
        <f>SUM(I74:I80)</f>
        <v>0</v>
      </c>
      <c r="J81" s="138"/>
      <c r="K81" s="137">
        <f>SUM(K74:K80)</f>
        <v>0</v>
      </c>
      <c r="O81" s="109"/>
      <c r="X81" s="139">
        <f>K81</f>
        <v>0</v>
      </c>
      <c r="Y81" s="139">
        <f>I81</f>
        <v>0</v>
      </c>
      <c r="Z81" s="140">
        <f>G81</f>
        <v>0</v>
      </c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41"/>
      <c r="BB81" s="141"/>
      <c r="BC81" s="141"/>
      <c r="BD81" s="141"/>
      <c r="BE81" s="141"/>
      <c r="BF81" s="141"/>
      <c r="BG81" s="119"/>
      <c r="BH81" s="119"/>
      <c r="BI81" s="119"/>
      <c r="BJ81" s="119"/>
      <c r="BK81" s="119"/>
    </row>
    <row r="82" spans="1:104" ht="14.25" customHeight="1" x14ac:dyDescent="0.2">
      <c r="A82" s="99" t="s">
        <v>27</v>
      </c>
      <c r="B82" s="100" t="s">
        <v>307</v>
      </c>
      <c r="C82" s="101" t="s">
        <v>29</v>
      </c>
      <c r="D82" s="102"/>
      <c r="E82" s="103"/>
      <c r="F82" s="103"/>
      <c r="G82" s="104"/>
      <c r="H82" s="105"/>
      <c r="I82" s="106"/>
      <c r="J82" s="107"/>
      <c r="K82" s="108"/>
      <c r="O82" s="109"/>
    </row>
    <row r="83" spans="1:104" ht="22.5" x14ac:dyDescent="0.2">
      <c r="A83" s="110">
        <v>62</v>
      </c>
      <c r="B83" s="111" t="s">
        <v>308</v>
      </c>
      <c r="C83" s="112" t="s">
        <v>309</v>
      </c>
      <c r="D83" s="113" t="s">
        <v>69</v>
      </c>
      <c r="E83" s="114">
        <v>10</v>
      </c>
      <c r="F83" s="115"/>
      <c r="G83" s="116">
        <f>E83*F83</f>
        <v>0</v>
      </c>
      <c r="H83" s="117">
        <v>0</v>
      </c>
      <c r="I83" s="118">
        <f>E83*H83</f>
        <v>0</v>
      </c>
      <c r="J83" s="117">
        <v>0</v>
      </c>
      <c r="K83" s="118">
        <f>E83*J83</f>
        <v>0</v>
      </c>
      <c r="O83" s="109"/>
      <c r="Z83" s="119"/>
      <c r="AA83" s="119">
        <v>1</v>
      </c>
      <c r="AB83" s="119">
        <v>1</v>
      </c>
      <c r="AC83" s="119">
        <v>1</v>
      </c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CA83" s="119">
        <v>1</v>
      </c>
      <c r="CB83" s="119">
        <v>1</v>
      </c>
      <c r="CZ83" s="71">
        <v>1</v>
      </c>
    </row>
    <row r="84" spans="1:104" ht="22.5" x14ac:dyDescent="0.2">
      <c r="A84" s="110">
        <v>63</v>
      </c>
      <c r="B84" s="111" t="s">
        <v>310</v>
      </c>
      <c r="C84" s="112" t="s">
        <v>311</v>
      </c>
      <c r="D84" s="113" t="s">
        <v>106</v>
      </c>
      <c r="E84" s="114">
        <v>2</v>
      </c>
      <c r="F84" s="115"/>
      <c r="G84" s="116">
        <f>E84*F84</f>
        <v>0</v>
      </c>
      <c r="H84" s="117">
        <v>0</v>
      </c>
      <c r="I84" s="118">
        <f>E84*H84</f>
        <v>0</v>
      </c>
      <c r="J84" s="117">
        <v>0</v>
      </c>
      <c r="K84" s="118">
        <f>E84*J84</f>
        <v>0</v>
      </c>
      <c r="O84" s="109"/>
      <c r="Z84" s="119"/>
      <c r="AA84" s="119">
        <v>1</v>
      </c>
      <c r="AB84" s="119">
        <v>1</v>
      </c>
      <c r="AC84" s="119">
        <v>1</v>
      </c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  <c r="BH84" s="119"/>
      <c r="BI84" s="119"/>
      <c r="BJ84" s="119"/>
      <c r="BK84" s="119"/>
      <c r="CA84" s="119">
        <v>1</v>
      </c>
      <c r="CB84" s="119">
        <v>1</v>
      </c>
      <c r="CZ84" s="71">
        <v>1</v>
      </c>
    </row>
    <row r="85" spans="1:104" x14ac:dyDescent="0.2">
      <c r="A85" s="110">
        <v>64</v>
      </c>
      <c r="B85" s="111" t="s">
        <v>312</v>
      </c>
      <c r="C85" s="112" t="s">
        <v>313</v>
      </c>
      <c r="D85" s="113" t="s">
        <v>30</v>
      </c>
      <c r="E85" s="114">
        <v>2</v>
      </c>
      <c r="F85" s="115"/>
      <c r="G85" s="116">
        <f>E85*F85</f>
        <v>0</v>
      </c>
      <c r="H85" s="117">
        <v>0</v>
      </c>
      <c r="I85" s="118">
        <f>E85*H85</f>
        <v>0</v>
      </c>
      <c r="J85" s="117">
        <v>0</v>
      </c>
      <c r="K85" s="118">
        <f>E85*J85</f>
        <v>0</v>
      </c>
      <c r="O85" s="109"/>
      <c r="Z85" s="119"/>
      <c r="AA85" s="119">
        <v>1</v>
      </c>
      <c r="AB85" s="119">
        <v>1</v>
      </c>
      <c r="AC85" s="119">
        <v>1</v>
      </c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  <c r="BH85" s="119"/>
      <c r="BI85" s="119"/>
      <c r="BJ85" s="119"/>
      <c r="BK85" s="119"/>
      <c r="CA85" s="119">
        <v>1</v>
      </c>
      <c r="CB85" s="119">
        <v>1</v>
      </c>
      <c r="CZ85" s="71">
        <v>1</v>
      </c>
    </row>
    <row r="86" spans="1:104" ht="22.5" x14ac:dyDescent="0.2">
      <c r="A86" s="110">
        <v>65</v>
      </c>
      <c r="B86" s="111" t="s">
        <v>314</v>
      </c>
      <c r="C86" s="112" t="s">
        <v>315</v>
      </c>
      <c r="D86" s="113" t="s">
        <v>106</v>
      </c>
      <c r="E86" s="114">
        <v>2</v>
      </c>
      <c r="F86" s="115"/>
      <c r="G86" s="116">
        <f>E86*F86</f>
        <v>0</v>
      </c>
      <c r="H86" s="117">
        <v>0</v>
      </c>
      <c r="I86" s="118">
        <f>E86*H86</f>
        <v>0</v>
      </c>
      <c r="J86" s="117">
        <v>0</v>
      </c>
      <c r="K86" s="118">
        <f>E86*J86</f>
        <v>0</v>
      </c>
      <c r="O86" s="109"/>
      <c r="Z86" s="119"/>
      <c r="AA86" s="119">
        <v>1</v>
      </c>
      <c r="AB86" s="119">
        <v>1</v>
      </c>
      <c r="AC86" s="119">
        <v>1</v>
      </c>
      <c r="AD86" s="119"/>
      <c r="AE86" s="119"/>
      <c r="AF86" s="119"/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  <c r="BH86" s="119"/>
      <c r="BI86" s="119"/>
      <c r="BJ86" s="119"/>
      <c r="BK86" s="119"/>
      <c r="CA86" s="119">
        <v>1</v>
      </c>
      <c r="CB86" s="119">
        <v>1</v>
      </c>
      <c r="CZ86" s="71">
        <v>1</v>
      </c>
    </row>
    <row r="87" spans="1:104" x14ac:dyDescent="0.2">
      <c r="A87" s="130" t="s">
        <v>31</v>
      </c>
      <c r="B87" s="131" t="s">
        <v>307</v>
      </c>
      <c r="C87" s="132" t="s">
        <v>29</v>
      </c>
      <c r="D87" s="133"/>
      <c r="E87" s="134"/>
      <c r="F87" s="134"/>
      <c r="G87" s="135">
        <f>SUM(G82:G86)</f>
        <v>0</v>
      </c>
      <c r="H87" s="136"/>
      <c r="I87" s="137">
        <f>SUM(I82:I86)</f>
        <v>0</v>
      </c>
      <c r="J87" s="138"/>
      <c r="K87" s="137">
        <f>SUM(K82:K86)</f>
        <v>0</v>
      </c>
      <c r="O87" s="109"/>
      <c r="X87" s="139">
        <f>K87</f>
        <v>0</v>
      </c>
      <c r="Y87" s="139">
        <f>I87</f>
        <v>0</v>
      </c>
      <c r="Z87" s="140">
        <f>G87</f>
        <v>0</v>
      </c>
      <c r="AA87" s="119"/>
      <c r="AB87" s="119"/>
      <c r="AC87" s="119"/>
      <c r="AD87" s="119"/>
      <c r="AE87" s="119"/>
      <c r="AF87" s="119"/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41"/>
      <c r="BB87" s="141"/>
      <c r="BC87" s="141"/>
      <c r="BD87" s="141"/>
      <c r="BE87" s="141"/>
      <c r="BF87" s="141"/>
      <c r="BG87" s="119"/>
      <c r="BH87" s="119"/>
      <c r="BI87" s="119"/>
      <c r="BJ87" s="119"/>
      <c r="BK87" s="119"/>
    </row>
    <row r="88" spans="1:104" ht="14.25" customHeight="1" x14ac:dyDescent="0.2">
      <c r="A88" s="99" t="s">
        <v>27</v>
      </c>
      <c r="B88" s="100" t="s">
        <v>316</v>
      </c>
      <c r="C88" s="101" t="s">
        <v>317</v>
      </c>
      <c r="D88" s="102"/>
      <c r="E88" s="103"/>
      <c r="F88" s="103"/>
      <c r="G88" s="104"/>
      <c r="H88" s="105"/>
      <c r="I88" s="106"/>
      <c r="J88" s="107"/>
      <c r="K88" s="108"/>
      <c r="O88" s="109"/>
    </row>
    <row r="89" spans="1:104" x14ac:dyDescent="0.2">
      <c r="A89" s="110">
        <v>66</v>
      </c>
      <c r="B89" s="111" t="s">
        <v>318</v>
      </c>
      <c r="C89" s="112" t="s">
        <v>319</v>
      </c>
      <c r="D89" s="113" t="s">
        <v>301</v>
      </c>
      <c r="E89" s="114">
        <v>1</v>
      </c>
      <c r="F89" s="115"/>
      <c r="G89" s="116">
        <f>E89*F89</f>
        <v>0</v>
      </c>
      <c r="H89" s="117">
        <v>0</v>
      </c>
      <c r="I89" s="118">
        <f>E89*H89</f>
        <v>0</v>
      </c>
      <c r="J89" s="117">
        <v>0</v>
      </c>
      <c r="K89" s="118">
        <f>E89*J89</f>
        <v>0</v>
      </c>
      <c r="O89" s="109"/>
      <c r="Z89" s="119"/>
      <c r="AA89" s="119">
        <v>1</v>
      </c>
      <c r="AB89" s="119">
        <v>1</v>
      </c>
      <c r="AC89" s="119">
        <v>1</v>
      </c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  <c r="BH89" s="119"/>
      <c r="BI89" s="119"/>
      <c r="BJ89" s="119"/>
      <c r="BK89" s="119"/>
      <c r="CA89" s="119">
        <v>1</v>
      </c>
      <c r="CB89" s="119">
        <v>1</v>
      </c>
      <c r="CZ89" s="71">
        <v>1</v>
      </c>
    </row>
    <row r="90" spans="1:104" x14ac:dyDescent="0.2">
      <c r="A90" s="110">
        <v>67</v>
      </c>
      <c r="B90" s="111" t="s">
        <v>320</v>
      </c>
      <c r="C90" s="112" t="s">
        <v>321</v>
      </c>
      <c r="D90" s="113" t="s">
        <v>301</v>
      </c>
      <c r="E90" s="114">
        <v>1</v>
      </c>
      <c r="F90" s="115"/>
      <c r="G90" s="116">
        <f>E90*F90</f>
        <v>0</v>
      </c>
      <c r="H90" s="117">
        <v>0</v>
      </c>
      <c r="I90" s="118">
        <f>E90*H90</f>
        <v>0</v>
      </c>
      <c r="J90" s="117">
        <v>0</v>
      </c>
      <c r="K90" s="118">
        <f>E90*J90</f>
        <v>0</v>
      </c>
      <c r="O90" s="109"/>
      <c r="Z90" s="119"/>
      <c r="AA90" s="119">
        <v>1</v>
      </c>
      <c r="AB90" s="119">
        <v>1</v>
      </c>
      <c r="AC90" s="119">
        <v>1</v>
      </c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  <c r="BH90" s="119"/>
      <c r="BI90" s="119"/>
      <c r="BJ90" s="119"/>
      <c r="BK90" s="119"/>
      <c r="CA90" s="119">
        <v>1</v>
      </c>
      <c r="CB90" s="119">
        <v>1</v>
      </c>
      <c r="CZ90" s="71">
        <v>1</v>
      </c>
    </row>
    <row r="91" spans="1:104" x14ac:dyDescent="0.2">
      <c r="A91" s="130" t="s">
        <v>31</v>
      </c>
      <c r="B91" s="131" t="s">
        <v>316</v>
      </c>
      <c r="C91" s="132" t="s">
        <v>317</v>
      </c>
      <c r="D91" s="133"/>
      <c r="E91" s="134"/>
      <c r="F91" s="134"/>
      <c r="G91" s="135">
        <f>SUM(G88:G90)</f>
        <v>0</v>
      </c>
      <c r="H91" s="136"/>
      <c r="I91" s="137">
        <f>SUM(I88:I90)</f>
        <v>0</v>
      </c>
      <c r="J91" s="138"/>
      <c r="K91" s="137">
        <f>SUM(K88:K90)</f>
        <v>0</v>
      </c>
      <c r="O91" s="109"/>
      <c r="X91" s="139">
        <f>K91</f>
        <v>0</v>
      </c>
      <c r="Y91" s="139">
        <f>I91</f>
        <v>0</v>
      </c>
      <c r="Z91" s="140">
        <f>G91</f>
        <v>0</v>
      </c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41"/>
      <c r="BB91" s="141"/>
      <c r="BC91" s="141"/>
      <c r="BD91" s="141"/>
      <c r="BE91" s="141"/>
      <c r="BF91" s="141"/>
      <c r="BG91" s="119"/>
      <c r="BH91" s="119"/>
      <c r="BI91" s="119"/>
      <c r="BJ91" s="119"/>
      <c r="BK91" s="119"/>
    </row>
    <row r="92" spans="1:104" x14ac:dyDescent="0.2">
      <c r="A92" s="142" t="s">
        <v>32</v>
      </c>
      <c r="B92" s="143" t="s">
        <v>33</v>
      </c>
      <c r="C92" s="144"/>
      <c r="D92" s="145"/>
      <c r="E92" s="146"/>
      <c r="F92" s="146"/>
      <c r="G92" s="147">
        <f>SUM(Z7:Z92)</f>
        <v>0</v>
      </c>
      <c r="H92" s="148"/>
      <c r="I92" s="149">
        <f>SUM(Y7:Y92)</f>
        <v>0</v>
      </c>
      <c r="J92" s="148"/>
      <c r="K92" s="149">
        <f>SUM(X7:X92)</f>
        <v>0</v>
      </c>
      <c r="O92" s="109"/>
      <c r="BA92" s="150"/>
      <c r="BB92" s="150"/>
      <c r="BC92" s="150"/>
      <c r="BD92" s="150"/>
      <c r="BE92" s="150"/>
      <c r="BF92" s="150"/>
    </row>
    <row r="93" spans="1:104" x14ac:dyDescent="0.2">
      <c r="E93" s="71"/>
    </row>
    <row r="94" spans="1:104" x14ac:dyDescent="0.2">
      <c r="E94" s="71"/>
    </row>
    <row r="95" spans="1:104" x14ac:dyDescent="0.2">
      <c r="E95" s="71"/>
    </row>
    <row r="96" spans="1:104" x14ac:dyDescent="0.2">
      <c r="E96" s="71"/>
    </row>
    <row r="97" spans="1:7" x14ac:dyDescent="0.2">
      <c r="C97" s="128"/>
      <c r="E97" s="71"/>
    </row>
    <row r="98" spans="1:7" x14ac:dyDescent="0.2">
      <c r="E98" s="71"/>
    </row>
    <row r="99" spans="1:7" x14ac:dyDescent="0.2">
      <c r="E99" s="71"/>
    </row>
    <row r="100" spans="1:7" x14ac:dyDescent="0.2">
      <c r="E100" s="71"/>
    </row>
    <row r="101" spans="1:7" x14ac:dyDescent="0.2">
      <c r="E101" s="71"/>
    </row>
    <row r="102" spans="1:7" x14ac:dyDescent="0.2">
      <c r="E102" s="71"/>
    </row>
    <row r="103" spans="1:7" x14ac:dyDescent="0.2">
      <c r="E103" s="71"/>
    </row>
    <row r="104" spans="1:7" x14ac:dyDescent="0.2">
      <c r="E104" s="71"/>
    </row>
    <row r="105" spans="1:7" x14ac:dyDescent="0.2">
      <c r="E105" s="71"/>
    </row>
    <row r="106" spans="1:7" x14ac:dyDescent="0.2">
      <c r="E106" s="71"/>
    </row>
    <row r="107" spans="1:7" x14ac:dyDescent="0.2">
      <c r="E107" s="71"/>
    </row>
    <row r="108" spans="1:7" x14ac:dyDescent="0.2">
      <c r="E108" s="71"/>
    </row>
    <row r="109" spans="1:7" x14ac:dyDescent="0.2">
      <c r="E109" s="71"/>
    </row>
    <row r="110" spans="1:7" x14ac:dyDescent="0.2">
      <c r="E110" s="71"/>
    </row>
    <row r="111" spans="1:7" x14ac:dyDescent="0.2">
      <c r="A111" s="128"/>
      <c r="B111" s="128"/>
      <c r="C111" s="128"/>
      <c r="D111" s="128"/>
      <c r="E111" s="128"/>
      <c r="F111" s="128"/>
      <c r="G111" s="128"/>
    </row>
    <row r="112" spans="1:7" x14ac:dyDescent="0.2">
      <c r="A112" s="128"/>
      <c r="B112" s="128"/>
      <c r="C112" s="128"/>
      <c r="D112" s="128"/>
      <c r="E112" s="128"/>
      <c r="F112" s="128"/>
      <c r="G112" s="128"/>
    </row>
    <row r="113" spans="1:7" x14ac:dyDescent="0.2">
      <c r="A113" s="128"/>
      <c r="B113" s="128"/>
      <c r="C113" s="128"/>
      <c r="D113" s="128"/>
      <c r="E113" s="128"/>
      <c r="F113" s="128"/>
      <c r="G113" s="128"/>
    </row>
    <row r="114" spans="1:7" x14ac:dyDescent="0.2">
      <c r="A114" s="128"/>
      <c r="B114" s="128"/>
      <c r="C114" s="128"/>
      <c r="D114" s="128"/>
      <c r="E114" s="128"/>
      <c r="F114" s="128"/>
      <c r="G114" s="128"/>
    </row>
    <row r="115" spans="1:7" x14ac:dyDescent="0.2">
      <c r="E115" s="71"/>
    </row>
    <row r="116" spans="1:7" x14ac:dyDescent="0.2">
      <c r="E116" s="71"/>
    </row>
    <row r="117" spans="1:7" x14ac:dyDescent="0.2">
      <c r="E117" s="71"/>
    </row>
    <row r="118" spans="1:7" x14ac:dyDescent="0.2">
      <c r="E118" s="71"/>
    </row>
    <row r="119" spans="1:7" x14ac:dyDescent="0.2">
      <c r="E119" s="71"/>
    </row>
    <row r="120" spans="1:7" x14ac:dyDescent="0.2">
      <c r="E120" s="71"/>
    </row>
    <row r="121" spans="1:7" x14ac:dyDescent="0.2">
      <c r="E121" s="71"/>
    </row>
    <row r="122" spans="1:7" x14ac:dyDescent="0.2">
      <c r="E122" s="71"/>
    </row>
    <row r="123" spans="1:7" x14ac:dyDescent="0.2">
      <c r="E123" s="71"/>
    </row>
    <row r="124" spans="1:7" x14ac:dyDescent="0.2">
      <c r="E124" s="71"/>
    </row>
    <row r="125" spans="1:7" x14ac:dyDescent="0.2">
      <c r="E125" s="71"/>
    </row>
    <row r="126" spans="1:7" x14ac:dyDescent="0.2">
      <c r="E126" s="71"/>
    </row>
    <row r="127" spans="1:7" x14ac:dyDescent="0.2">
      <c r="E127" s="71"/>
    </row>
    <row r="128" spans="1:7" x14ac:dyDescent="0.2">
      <c r="E128" s="71"/>
    </row>
    <row r="129" spans="5:5" x14ac:dyDescent="0.2">
      <c r="E129" s="71"/>
    </row>
    <row r="130" spans="5:5" x14ac:dyDescent="0.2">
      <c r="E130" s="71"/>
    </row>
    <row r="131" spans="5:5" x14ac:dyDescent="0.2">
      <c r="E131" s="71"/>
    </row>
    <row r="132" spans="5:5" x14ac:dyDescent="0.2">
      <c r="E132" s="71"/>
    </row>
    <row r="133" spans="5:5" x14ac:dyDescent="0.2">
      <c r="E133" s="71"/>
    </row>
    <row r="134" spans="5:5" x14ac:dyDescent="0.2">
      <c r="E134" s="71"/>
    </row>
    <row r="135" spans="5:5" x14ac:dyDescent="0.2">
      <c r="E135" s="71"/>
    </row>
    <row r="136" spans="5:5" x14ac:dyDescent="0.2">
      <c r="E136" s="71"/>
    </row>
    <row r="137" spans="5:5" x14ac:dyDescent="0.2">
      <c r="E137" s="71"/>
    </row>
    <row r="138" spans="5:5" x14ac:dyDescent="0.2">
      <c r="E138" s="71"/>
    </row>
    <row r="139" spans="5:5" x14ac:dyDescent="0.2">
      <c r="E139" s="71"/>
    </row>
    <row r="140" spans="5:5" x14ac:dyDescent="0.2">
      <c r="E140" s="71"/>
    </row>
    <row r="141" spans="5:5" x14ac:dyDescent="0.2">
      <c r="E141" s="71"/>
    </row>
    <row r="142" spans="5:5" x14ac:dyDescent="0.2">
      <c r="E142" s="71"/>
    </row>
    <row r="143" spans="5:5" x14ac:dyDescent="0.2">
      <c r="E143" s="71"/>
    </row>
    <row r="144" spans="5:5" x14ac:dyDescent="0.2">
      <c r="E144" s="71"/>
    </row>
    <row r="145" spans="1:7" x14ac:dyDescent="0.2">
      <c r="E145" s="71"/>
    </row>
    <row r="146" spans="1:7" x14ac:dyDescent="0.2">
      <c r="A146" s="151"/>
      <c r="B146" s="151"/>
    </row>
    <row r="147" spans="1:7" x14ac:dyDescent="0.2">
      <c r="A147" s="128"/>
      <c r="B147" s="128"/>
      <c r="C147" s="152"/>
      <c r="D147" s="152"/>
      <c r="E147" s="153"/>
      <c r="F147" s="152"/>
      <c r="G147" s="154"/>
    </row>
    <row r="148" spans="1:7" x14ac:dyDescent="0.2">
      <c r="A148" s="155"/>
      <c r="B148" s="155"/>
      <c r="C148" s="128"/>
      <c r="D148" s="128"/>
      <c r="E148" s="156"/>
      <c r="F148" s="128"/>
      <c r="G148" s="128"/>
    </row>
    <row r="149" spans="1:7" x14ac:dyDescent="0.2">
      <c r="A149" s="128"/>
      <c r="B149" s="128"/>
      <c r="C149" s="128"/>
      <c r="D149" s="128"/>
      <c r="E149" s="156"/>
      <c r="F149" s="128"/>
      <c r="G149" s="128"/>
    </row>
    <row r="150" spans="1:7" x14ac:dyDescent="0.2">
      <c r="A150" s="128"/>
      <c r="B150" s="128"/>
      <c r="C150" s="128"/>
      <c r="D150" s="128"/>
      <c r="E150" s="156"/>
      <c r="F150" s="128"/>
      <c r="G150" s="128"/>
    </row>
    <row r="151" spans="1:7" x14ac:dyDescent="0.2">
      <c r="A151" s="128"/>
      <c r="B151" s="128"/>
      <c r="C151" s="128"/>
      <c r="D151" s="128"/>
      <c r="E151" s="156"/>
      <c r="F151" s="128"/>
      <c r="G151" s="128"/>
    </row>
    <row r="152" spans="1:7" x14ac:dyDescent="0.2">
      <c r="A152" s="128"/>
      <c r="B152" s="128"/>
      <c r="C152" s="128"/>
      <c r="D152" s="128"/>
      <c r="E152" s="156"/>
      <c r="F152" s="128"/>
      <c r="G152" s="128"/>
    </row>
    <row r="153" spans="1:7" x14ac:dyDescent="0.2">
      <c r="A153" s="128"/>
      <c r="B153" s="128"/>
      <c r="C153" s="128"/>
      <c r="D153" s="128"/>
      <c r="E153" s="156"/>
      <c r="F153" s="128"/>
      <c r="G153" s="128"/>
    </row>
    <row r="154" spans="1:7" x14ac:dyDescent="0.2">
      <c r="A154" s="128"/>
      <c r="B154" s="128"/>
      <c r="C154" s="128"/>
      <c r="D154" s="128"/>
      <c r="E154" s="156"/>
      <c r="F154" s="128"/>
      <c r="G154" s="128"/>
    </row>
    <row r="155" spans="1:7" x14ac:dyDescent="0.2">
      <c r="A155" s="128"/>
      <c r="B155" s="128"/>
      <c r="C155" s="128"/>
      <c r="D155" s="128"/>
      <c r="E155" s="156"/>
      <c r="F155" s="128"/>
      <c r="G155" s="128"/>
    </row>
    <row r="156" spans="1:7" x14ac:dyDescent="0.2">
      <c r="A156" s="128"/>
      <c r="B156" s="128"/>
      <c r="C156" s="128"/>
      <c r="D156" s="128"/>
      <c r="E156" s="156"/>
      <c r="F156" s="128"/>
      <c r="G156" s="128"/>
    </row>
    <row r="157" spans="1:7" x14ac:dyDescent="0.2">
      <c r="A157" s="128"/>
      <c r="B157" s="128"/>
      <c r="C157" s="128"/>
      <c r="D157" s="128"/>
      <c r="E157" s="156"/>
      <c r="F157" s="128"/>
      <c r="G157" s="128"/>
    </row>
    <row r="158" spans="1:7" x14ac:dyDescent="0.2">
      <c r="A158" s="128"/>
      <c r="B158" s="128"/>
      <c r="C158" s="128"/>
      <c r="D158" s="128"/>
      <c r="E158" s="156"/>
      <c r="F158" s="128"/>
      <c r="G158" s="128"/>
    </row>
    <row r="159" spans="1:7" x14ac:dyDescent="0.2">
      <c r="A159" s="128"/>
      <c r="B159" s="128"/>
      <c r="C159" s="128"/>
      <c r="D159" s="128"/>
      <c r="E159" s="156"/>
      <c r="F159" s="128"/>
      <c r="G159" s="128"/>
    </row>
    <row r="160" spans="1:7" x14ac:dyDescent="0.2">
      <c r="A160" s="128"/>
      <c r="B160" s="128"/>
      <c r="C160" s="128"/>
      <c r="D160" s="128"/>
      <c r="E160" s="156"/>
      <c r="F160" s="128"/>
      <c r="G160" s="128"/>
    </row>
    <row r="1065" spans="1:7" x14ac:dyDescent="0.2">
      <c r="A1065" s="157"/>
      <c r="B1065" s="158"/>
      <c r="C1065" s="159" t="s">
        <v>34</v>
      </c>
      <c r="D1065" s="160"/>
      <c r="E1065" s="161"/>
      <c r="F1065" s="161"/>
      <c r="G1065" s="162">
        <v>100000</v>
      </c>
    </row>
    <row r="1066" spans="1:7" x14ac:dyDescent="0.2">
      <c r="A1066" s="157"/>
      <c r="B1066" s="158"/>
      <c r="C1066" s="159" t="s">
        <v>35</v>
      </c>
      <c r="D1066" s="160"/>
      <c r="E1066" s="161"/>
      <c r="F1066" s="161"/>
      <c r="G1066" s="162">
        <v>100000</v>
      </c>
    </row>
    <row r="1067" spans="1:7" x14ac:dyDescent="0.2">
      <c r="A1067" s="157"/>
      <c r="B1067" s="158"/>
      <c r="C1067" s="159" t="s">
        <v>36</v>
      </c>
      <c r="D1067" s="160"/>
      <c r="E1067" s="161"/>
      <c r="F1067" s="161"/>
      <c r="G1067" s="162">
        <v>100000</v>
      </c>
    </row>
    <row r="1068" spans="1:7" x14ac:dyDescent="0.2">
      <c r="A1068" s="157"/>
      <c r="B1068" s="158"/>
      <c r="C1068" s="159" t="s">
        <v>37</v>
      </c>
      <c r="D1068" s="160"/>
      <c r="E1068" s="161"/>
      <c r="F1068" s="161"/>
      <c r="G1068" s="162">
        <v>100000</v>
      </c>
    </row>
    <row r="1069" spans="1:7" x14ac:dyDescent="0.2">
      <c r="A1069" s="157"/>
      <c r="B1069" s="158"/>
      <c r="C1069" s="159" t="s">
        <v>38</v>
      </c>
      <c r="D1069" s="160"/>
      <c r="E1069" s="161"/>
      <c r="F1069" s="161"/>
      <c r="G1069" s="162">
        <v>100000</v>
      </c>
    </row>
    <row r="1070" spans="1:7" x14ac:dyDescent="0.2">
      <c r="A1070" s="157"/>
      <c r="B1070" s="158"/>
      <c r="C1070" s="159" t="s">
        <v>39</v>
      </c>
      <c r="D1070" s="160"/>
      <c r="E1070" s="161"/>
      <c r="F1070" s="161"/>
      <c r="G1070" s="162">
        <v>100000</v>
      </c>
    </row>
    <row r="1071" spans="1:7" x14ac:dyDescent="0.2">
      <c r="A1071" s="157"/>
      <c r="B1071" s="158"/>
      <c r="C1071" s="159" t="s">
        <v>40</v>
      </c>
      <c r="D1071" s="160"/>
      <c r="E1071" s="161"/>
      <c r="F1071" s="161"/>
      <c r="G1071" s="162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1000"/>
  <sheetViews>
    <sheetView showGridLines="0" showZeros="0" zoomScaleNormal="100" workbookViewId="0">
      <selection activeCell="F8" sqref="F8:F20"/>
    </sheetView>
  </sheetViews>
  <sheetFormatPr defaultColWidth="9.140625" defaultRowHeight="12.75" x14ac:dyDescent="0.2"/>
  <cols>
    <col min="1" max="1" width="4.42578125" style="71" customWidth="1"/>
    <col min="2" max="2" width="11.5703125" style="71" customWidth="1"/>
    <col min="3" max="3" width="40.42578125" style="71" customWidth="1"/>
    <col min="4" max="4" width="5.5703125" style="71" customWidth="1"/>
    <col min="5" max="5" width="8.5703125" style="91" customWidth="1"/>
    <col min="6" max="6" width="9.85546875" style="71" customWidth="1"/>
    <col min="7" max="7" width="13.85546875" style="71" customWidth="1"/>
    <col min="8" max="8" width="11" style="71" hidden="1" customWidth="1"/>
    <col min="9" max="9" width="9.7109375" style="71" hidden="1" customWidth="1"/>
    <col min="10" max="10" width="11.28515625" style="71" hidden="1" customWidth="1"/>
    <col min="11" max="11" width="10.42578125" style="71" hidden="1" customWidth="1"/>
    <col min="12" max="12" width="75.42578125" style="71" customWidth="1"/>
    <col min="13" max="13" width="45.28515625" style="71" customWidth="1"/>
    <col min="14" max="55" width="9.140625" style="71"/>
    <col min="56" max="56" width="62.28515625" style="71" customWidth="1"/>
    <col min="57" max="16384" width="9.140625" style="71"/>
  </cols>
  <sheetData>
    <row r="1" spans="1:104" ht="15" customHeight="1" x14ac:dyDescent="0.25">
      <c r="A1" s="187" t="s">
        <v>13</v>
      </c>
      <c r="B1" s="187"/>
      <c r="C1" s="187"/>
      <c r="D1" s="187"/>
      <c r="E1" s="187"/>
      <c r="F1" s="187"/>
      <c r="G1" s="187"/>
    </row>
    <row r="2" spans="1:104" ht="3" customHeight="1" thickBot="1" x14ac:dyDescent="0.25">
      <c r="B2" s="72"/>
      <c r="C2" s="73"/>
      <c r="D2" s="73"/>
      <c r="E2" s="74"/>
      <c r="F2" s="73"/>
      <c r="G2" s="73"/>
    </row>
    <row r="3" spans="1:104" ht="13.5" customHeight="1" thickTop="1" x14ac:dyDescent="0.2">
      <c r="A3" s="75" t="s">
        <v>14</v>
      </c>
      <c r="B3" s="76"/>
      <c r="C3" s="77"/>
      <c r="D3" s="78" t="s">
        <v>174</v>
      </c>
      <c r="E3" s="79"/>
      <c r="F3" s="80"/>
      <c r="G3" s="81"/>
    </row>
    <row r="4" spans="1:104" ht="13.5" customHeight="1" thickBot="1" x14ac:dyDescent="0.25">
      <c r="A4" s="82" t="s">
        <v>15</v>
      </c>
      <c r="B4" s="83"/>
      <c r="C4" s="84"/>
      <c r="D4" s="85" t="s">
        <v>353</v>
      </c>
      <c r="E4" s="86"/>
      <c r="F4" s="87"/>
      <c r="G4" s="88"/>
    </row>
    <row r="5" spans="1:104" ht="13.5" thickTop="1" x14ac:dyDescent="0.2">
      <c r="A5" s="89"/>
      <c r="B5" s="90"/>
      <c r="C5" s="90"/>
      <c r="G5" s="92"/>
    </row>
    <row r="6" spans="1:104" s="98" customFormat="1" ht="26.25" customHeight="1" x14ac:dyDescent="0.2">
      <c r="A6" s="93" t="s">
        <v>16</v>
      </c>
      <c r="B6" s="94" t="s">
        <v>17</v>
      </c>
      <c r="C6" s="94" t="s">
        <v>18</v>
      </c>
      <c r="D6" s="94" t="s">
        <v>19</v>
      </c>
      <c r="E6" s="95" t="s">
        <v>20</v>
      </c>
      <c r="F6" s="94" t="s">
        <v>21</v>
      </c>
      <c r="G6" s="96" t="s">
        <v>22</v>
      </c>
      <c r="H6" s="97" t="s">
        <v>23</v>
      </c>
      <c r="I6" s="97" t="s">
        <v>24</v>
      </c>
      <c r="J6" s="97" t="s">
        <v>25</v>
      </c>
      <c r="K6" s="97" t="s">
        <v>26</v>
      </c>
    </row>
    <row r="7" spans="1:104" ht="14.25" customHeight="1" x14ac:dyDescent="0.2">
      <c r="A7" s="99" t="s">
        <v>27</v>
      </c>
      <c r="B7" s="100" t="s">
        <v>323</v>
      </c>
      <c r="C7" s="101" t="s">
        <v>324</v>
      </c>
      <c r="D7" s="102"/>
      <c r="E7" s="103"/>
      <c r="F7" s="103"/>
      <c r="G7" s="104"/>
      <c r="H7" s="105"/>
      <c r="I7" s="106"/>
      <c r="J7" s="107"/>
      <c r="K7" s="108"/>
      <c r="O7" s="109"/>
    </row>
    <row r="8" spans="1:104" x14ac:dyDescent="0.2">
      <c r="A8" s="110">
        <v>1</v>
      </c>
      <c r="B8" s="111" t="s">
        <v>325</v>
      </c>
      <c r="C8" s="112" t="s">
        <v>326</v>
      </c>
      <c r="D8" s="113" t="s">
        <v>327</v>
      </c>
      <c r="E8" s="114">
        <v>1</v>
      </c>
      <c r="F8" s="115"/>
      <c r="G8" s="116">
        <f t="shared" ref="G8:G20" si="0">E8*F8</f>
        <v>0</v>
      </c>
      <c r="H8" s="117">
        <v>0</v>
      </c>
      <c r="I8" s="118">
        <f t="shared" ref="I8:I20" si="1">E8*H8</f>
        <v>0</v>
      </c>
      <c r="J8" s="117"/>
      <c r="K8" s="118">
        <f t="shared" ref="K8:K20" si="2">E8*J8</f>
        <v>0</v>
      </c>
      <c r="O8" s="109"/>
      <c r="Z8" s="119"/>
      <c r="AA8" s="119">
        <v>12</v>
      </c>
      <c r="AB8" s="119">
        <v>0</v>
      </c>
      <c r="AC8" s="119">
        <v>1</v>
      </c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CA8" s="119">
        <v>12</v>
      </c>
      <c r="CB8" s="119">
        <v>0</v>
      </c>
      <c r="CZ8" s="71">
        <v>1</v>
      </c>
    </row>
    <row r="9" spans="1:104" x14ac:dyDescent="0.2">
      <c r="A9" s="110">
        <v>2</v>
      </c>
      <c r="B9" s="111" t="s">
        <v>328</v>
      </c>
      <c r="C9" s="112" t="s">
        <v>329</v>
      </c>
      <c r="D9" s="113" t="s">
        <v>327</v>
      </c>
      <c r="E9" s="114">
        <v>1</v>
      </c>
      <c r="F9" s="115"/>
      <c r="G9" s="116">
        <f t="shared" si="0"/>
        <v>0</v>
      </c>
      <c r="H9" s="117">
        <v>0</v>
      </c>
      <c r="I9" s="118">
        <f t="shared" si="1"/>
        <v>0</v>
      </c>
      <c r="J9" s="117"/>
      <c r="K9" s="118">
        <f t="shared" si="2"/>
        <v>0</v>
      </c>
      <c r="O9" s="109"/>
      <c r="Z9" s="119"/>
      <c r="AA9" s="119">
        <v>12</v>
      </c>
      <c r="AB9" s="119">
        <v>0</v>
      </c>
      <c r="AC9" s="119">
        <v>6</v>
      </c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CA9" s="119">
        <v>12</v>
      </c>
      <c r="CB9" s="119">
        <v>0</v>
      </c>
      <c r="CZ9" s="71">
        <v>1</v>
      </c>
    </row>
    <row r="10" spans="1:104" x14ac:dyDescent="0.2">
      <c r="A10" s="110">
        <v>3</v>
      </c>
      <c r="B10" s="111" t="s">
        <v>330</v>
      </c>
      <c r="C10" s="112" t="s">
        <v>331</v>
      </c>
      <c r="D10" s="113" t="s">
        <v>327</v>
      </c>
      <c r="E10" s="114">
        <v>1</v>
      </c>
      <c r="F10" s="115"/>
      <c r="G10" s="116">
        <f t="shared" si="0"/>
        <v>0</v>
      </c>
      <c r="H10" s="117">
        <v>0</v>
      </c>
      <c r="I10" s="118">
        <f t="shared" si="1"/>
        <v>0</v>
      </c>
      <c r="J10" s="117"/>
      <c r="K10" s="118">
        <f t="shared" si="2"/>
        <v>0</v>
      </c>
      <c r="O10" s="109"/>
      <c r="Z10" s="119"/>
      <c r="AA10" s="119">
        <v>12</v>
      </c>
      <c r="AB10" s="119">
        <v>0</v>
      </c>
      <c r="AC10" s="119">
        <v>7</v>
      </c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CA10" s="119">
        <v>12</v>
      </c>
      <c r="CB10" s="119">
        <v>0</v>
      </c>
      <c r="CZ10" s="71">
        <v>1</v>
      </c>
    </row>
    <row r="11" spans="1:104" x14ac:dyDescent="0.2">
      <c r="A11" s="110">
        <v>4</v>
      </c>
      <c r="B11" s="111" t="s">
        <v>332</v>
      </c>
      <c r="C11" s="112" t="s">
        <v>333</v>
      </c>
      <c r="D11" s="113" t="s">
        <v>327</v>
      </c>
      <c r="E11" s="114">
        <v>1</v>
      </c>
      <c r="F11" s="115"/>
      <c r="G11" s="116">
        <f t="shared" si="0"/>
        <v>0</v>
      </c>
      <c r="H11" s="117">
        <v>0</v>
      </c>
      <c r="I11" s="118">
        <f t="shared" si="1"/>
        <v>0</v>
      </c>
      <c r="J11" s="117"/>
      <c r="K11" s="118">
        <f t="shared" si="2"/>
        <v>0</v>
      </c>
      <c r="O11" s="109"/>
      <c r="Z11" s="119"/>
      <c r="AA11" s="119">
        <v>12</v>
      </c>
      <c r="AB11" s="119">
        <v>0</v>
      </c>
      <c r="AC11" s="119">
        <v>8</v>
      </c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CA11" s="119">
        <v>12</v>
      </c>
      <c r="CB11" s="119">
        <v>0</v>
      </c>
      <c r="CZ11" s="71">
        <v>1</v>
      </c>
    </row>
    <row r="12" spans="1:104" x14ac:dyDescent="0.2">
      <c r="A12" s="110">
        <v>5</v>
      </c>
      <c r="B12" s="111" t="s">
        <v>334</v>
      </c>
      <c r="C12" s="112" t="s">
        <v>335</v>
      </c>
      <c r="D12" s="113" t="s">
        <v>327</v>
      </c>
      <c r="E12" s="114">
        <v>1</v>
      </c>
      <c r="F12" s="115"/>
      <c r="G12" s="116">
        <f t="shared" si="0"/>
        <v>0</v>
      </c>
      <c r="H12" s="117">
        <v>0</v>
      </c>
      <c r="I12" s="118">
        <f t="shared" si="1"/>
        <v>0</v>
      </c>
      <c r="J12" s="117"/>
      <c r="K12" s="118">
        <f t="shared" si="2"/>
        <v>0</v>
      </c>
      <c r="O12" s="109"/>
      <c r="Z12" s="119"/>
      <c r="AA12" s="119">
        <v>12</v>
      </c>
      <c r="AB12" s="119">
        <v>0</v>
      </c>
      <c r="AC12" s="119">
        <v>9</v>
      </c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CA12" s="119">
        <v>12</v>
      </c>
      <c r="CB12" s="119">
        <v>0</v>
      </c>
      <c r="CZ12" s="71">
        <v>1</v>
      </c>
    </row>
    <row r="13" spans="1:104" x14ac:dyDescent="0.2">
      <c r="A13" s="110">
        <v>6</v>
      </c>
      <c r="B13" s="111" t="s">
        <v>336</v>
      </c>
      <c r="C13" s="112" t="s">
        <v>337</v>
      </c>
      <c r="D13" s="113" t="s">
        <v>327</v>
      </c>
      <c r="E13" s="114">
        <v>1</v>
      </c>
      <c r="F13" s="115"/>
      <c r="G13" s="116">
        <f t="shared" si="0"/>
        <v>0</v>
      </c>
      <c r="H13" s="117">
        <v>0</v>
      </c>
      <c r="I13" s="118">
        <f t="shared" si="1"/>
        <v>0</v>
      </c>
      <c r="J13" s="117"/>
      <c r="K13" s="118">
        <f t="shared" si="2"/>
        <v>0</v>
      </c>
      <c r="O13" s="109"/>
      <c r="Z13" s="119"/>
      <c r="AA13" s="119">
        <v>12</v>
      </c>
      <c r="AB13" s="119">
        <v>0</v>
      </c>
      <c r="AC13" s="119">
        <v>10</v>
      </c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CA13" s="119">
        <v>12</v>
      </c>
      <c r="CB13" s="119">
        <v>0</v>
      </c>
      <c r="CZ13" s="71">
        <v>1</v>
      </c>
    </row>
    <row r="14" spans="1:104" x14ac:dyDescent="0.2">
      <c r="A14" s="110">
        <v>7</v>
      </c>
      <c r="B14" s="111" t="s">
        <v>338</v>
      </c>
      <c r="C14" s="112" t="s">
        <v>339</v>
      </c>
      <c r="D14" s="113" t="s">
        <v>327</v>
      </c>
      <c r="E14" s="114">
        <v>1</v>
      </c>
      <c r="F14" s="115"/>
      <c r="G14" s="116">
        <f t="shared" si="0"/>
        <v>0</v>
      </c>
      <c r="H14" s="117">
        <v>0</v>
      </c>
      <c r="I14" s="118">
        <f t="shared" si="1"/>
        <v>0</v>
      </c>
      <c r="J14" s="117"/>
      <c r="K14" s="118">
        <f t="shared" si="2"/>
        <v>0</v>
      </c>
      <c r="O14" s="109"/>
      <c r="Z14" s="119"/>
      <c r="AA14" s="119">
        <v>12</v>
      </c>
      <c r="AB14" s="119">
        <v>0</v>
      </c>
      <c r="AC14" s="119">
        <v>14</v>
      </c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CA14" s="119">
        <v>12</v>
      </c>
      <c r="CB14" s="119">
        <v>0</v>
      </c>
      <c r="CZ14" s="71">
        <v>1</v>
      </c>
    </row>
    <row r="15" spans="1:104" x14ac:dyDescent="0.2">
      <c r="A15" s="110">
        <v>8</v>
      </c>
      <c r="B15" s="111" t="s">
        <v>340</v>
      </c>
      <c r="C15" s="112" t="s">
        <v>341</v>
      </c>
      <c r="D15" s="113" t="s">
        <v>342</v>
      </c>
      <c r="E15" s="114">
        <v>1</v>
      </c>
      <c r="F15" s="115"/>
      <c r="G15" s="116">
        <f t="shared" si="0"/>
        <v>0</v>
      </c>
      <c r="H15" s="117">
        <v>0</v>
      </c>
      <c r="I15" s="118">
        <f t="shared" si="1"/>
        <v>0</v>
      </c>
      <c r="J15" s="117"/>
      <c r="K15" s="118">
        <f t="shared" si="2"/>
        <v>0</v>
      </c>
      <c r="O15" s="109"/>
      <c r="Z15" s="119"/>
      <c r="AA15" s="119">
        <v>12</v>
      </c>
      <c r="AB15" s="119">
        <v>0</v>
      </c>
      <c r="AC15" s="119">
        <v>15</v>
      </c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CA15" s="119">
        <v>12</v>
      </c>
      <c r="CB15" s="119">
        <v>0</v>
      </c>
      <c r="CZ15" s="71">
        <v>1</v>
      </c>
    </row>
    <row r="16" spans="1:104" x14ac:dyDescent="0.2">
      <c r="A16" s="110">
        <v>9</v>
      </c>
      <c r="B16" s="111" t="s">
        <v>343</v>
      </c>
      <c r="C16" s="112" t="s">
        <v>344</v>
      </c>
      <c r="D16" s="113" t="s">
        <v>342</v>
      </c>
      <c r="E16" s="114">
        <v>1</v>
      </c>
      <c r="F16" s="115"/>
      <c r="G16" s="116">
        <f t="shared" si="0"/>
        <v>0</v>
      </c>
      <c r="H16" s="117">
        <v>0</v>
      </c>
      <c r="I16" s="118">
        <f t="shared" si="1"/>
        <v>0</v>
      </c>
      <c r="J16" s="117"/>
      <c r="K16" s="118">
        <f t="shared" si="2"/>
        <v>0</v>
      </c>
      <c r="O16" s="109"/>
      <c r="Z16" s="119"/>
      <c r="AA16" s="119">
        <v>12</v>
      </c>
      <c r="AB16" s="119">
        <v>0</v>
      </c>
      <c r="AC16" s="119">
        <v>16</v>
      </c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CA16" s="119">
        <v>12</v>
      </c>
      <c r="CB16" s="119">
        <v>0</v>
      </c>
      <c r="CZ16" s="71">
        <v>1</v>
      </c>
    </row>
    <row r="17" spans="1:104" x14ac:dyDescent="0.2">
      <c r="A17" s="110">
        <v>10</v>
      </c>
      <c r="B17" s="111" t="s">
        <v>345</v>
      </c>
      <c r="C17" s="112" t="s">
        <v>346</v>
      </c>
      <c r="D17" s="113" t="s">
        <v>327</v>
      </c>
      <c r="E17" s="114">
        <v>1</v>
      </c>
      <c r="F17" s="115"/>
      <c r="G17" s="116">
        <f t="shared" si="0"/>
        <v>0</v>
      </c>
      <c r="H17" s="117">
        <v>0</v>
      </c>
      <c r="I17" s="118">
        <f t="shared" si="1"/>
        <v>0</v>
      </c>
      <c r="J17" s="117"/>
      <c r="K17" s="118">
        <f t="shared" si="2"/>
        <v>0</v>
      </c>
      <c r="O17" s="109"/>
      <c r="Z17" s="119"/>
      <c r="AA17" s="119">
        <v>12</v>
      </c>
      <c r="AB17" s="119">
        <v>0</v>
      </c>
      <c r="AC17" s="119">
        <v>17</v>
      </c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CA17" s="119">
        <v>12</v>
      </c>
      <c r="CB17" s="119">
        <v>0</v>
      </c>
      <c r="CZ17" s="71">
        <v>1</v>
      </c>
    </row>
    <row r="18" spans="1:104" x14ac:dyDescent="0.2">
      <c r="A18" s="110">
        <v>11</v>
      </c>
      <c r="B18" s="111" t="s">
        <v>347</v>
      </c>
      <c r="C18" s="112" t="s">
        <v>348</v>
      </c>
      <c r="D18" s="113" t="s">
        <v>327</v>
      </c>
      <c r="E18" s="114">
        <v>1</v>
      </c>
      <c r="F18" s="115"/>
      <c r="G18" s="116">
        <f t="shared" si="0"/>
        <v>0</v>
      </c>
      <c r="H18" s="117">
        <v>0</v>
      </c>
      <c r="I18" s="118">
        <f t="shared" si="1"/>
        <v>0</v>
      </c>
      <c r="J18" s="117"/>
      <c r="K18" s="118">
        <f t="shared" si="2"/>
        <v>0</v>
      </c>
      <c r="O18" s="109"/>
      <c r="Z18" s="119"/>
      <c r="AA18" s="119">
        <v>12</v>
      </c>
      <c r="AB18" s="119">
        <v>0</v>
      </c>
      <c r="AC18" s="119">
        <v>18</v>
      </c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CA18" s="119">
        <v>12</v>
      </c>
      <c r="CB18" s="119">
        <v>0</v>
      </c>
      <c r="CZ18" s="71">
        <v>1</v>
      </c>
    </row>
    <row r="19" spans="1:104" x14ac:dyDescent="0.2">
      <c r="A19" s="110">
        <v>12</v>
      </c>
      <c r="B19" s="111" t="s">
        <v>349</v>
      </c>
      <c r="C19" s="112" t="s">
        <v>350</v>
      </c>
      <c r="D19" s="113" t="s">
        <v>327</v>
      </c>
      <c r="E19" s="114">
        <v>1</v>
      </c>
      <c r="F19" s="115"/>
      <c r="G19" s="116">
        <f t="shared" si="0"/>
        <v>0</v>
      </c>
      <c r="H19" s="117">
        <v>0</v>
      </c>
      <c r="I19" s="118">
        <f t="shared" si="1"/>
        <v>0</v>
      </c>
      <c r="J19" s="117"/>
      <c r="K19" s="118">
        <f t="shared" si="2"/>
        <v>0</v>
      </c>
      <c r="O19" s="109"/>
      <c r="Z19" s="119"/>
      <c r="AA19" s="119">
        <v>12</v>
      </c>
      <c r="AB19" s="119">
        <v>0</v>
      </c>
      <c r="AC19" s="119">
        <v>20</v>
      </c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CA19" s="119">
        <v>12</v>
      </c>
      <c r="CB19" s="119">
        <v>0</v>
      </c>
      <c r="CZ19" s="71">
        <v>1</v>
      </c>
    </row>
    <row r="20" spans="1:104" x14ac:dyDescent="0.2">
      <c r="A20" s="110">
        <v>13</v>
      </c>
      <c r="B20" s="111" t="s">
        <v>351</v>
      </c>
      <c r="C20" s="112" t="s">
        <v>352</v>
      </c>
      <c r="D20" s="113" t="s">
        <v>342</v>
      </c>
      <c r="E20" s="114">
        <v>1</v>
      </c>
      <c r="F20" s="115"/>
      <c r="G20" s="116">
        <f t="shared" si="0"/>
        <v>0</v>
      </c>
      <c r="H20" s="117">
        <v>0</v>
      </c>
      <c r="I20" s="118">
        <f t="shared" si="1"/>
        <v>0</v>
      </c>
      <c r="J20" s="117"/>
      <c r="K20" s="118">
        <f t="shared" si="2"/>
        <v>0</v>
      </c>
      <c r="O20" s="109"/>
      <c r="Z20" s="119"/>
      <c r="AA20" s="119">
        <v>12</v>
      </c>
      <c r="AB20" s="119">
        <v>0</v>
      </c>
      <c r="AC20" s="119">
        <v>25</v>
      </c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CA20" s="119">
        <v>12</v>
      </c>
      <c r="CB20" s="119">
        <v>0</v>
      </c>
      <c r="CZ20" s="71">
        <v>1</v>
      </c>
    </row>
    <row r="21" spans="1:104" x14ac:dyDescent="0.2">
      <c r="A21" s="130" t="s">
        <v>31</v>
      </c>
      <c r="B21" s="131" t="s">
        <v>323</v>
      </c>
      <c r="C21" s="132" t="s">
        <v>324</v>
      </c>
      <c r="D21" s="133"/>
      <c r="E21" s="134"/>
      <c r="F21" s="134"/>
      <c r="G21" s="135">
        <f>SUM(G7:G20)</f>
        <v>0</v>
      </c>
      <c r="H21" s="136"/>
      <c r="I21" s="137">
        <f>SUM(I7:I20)</f>
        <v>0</v>
      </c>
      <c r="J21" s="138"/>
      <c r="K21" s="137">
        <f>SUM(K7:K20)</f>
        <v>0</v>
      </c>
      <c r="O21" s="109"/>
      <c r="X21" s="139">
        <f>K21</f>
        <v>0</v>
      </c>
      <c r="Y21" s="139">
        <f>I21</f>
        <v>0</v>
      </c>
      <c r="Z21" s="140">
        <f>G21</f>
        <v>0</v>
      </c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41"/>
      <c r="BB21" s="141"/>
      <c r="BC21" s="141"/>
      <c r="BD21" s="141"/>
      <c r="BE21" s="141"/>
      <c r="BF21" s="141"/>
      <c r="BG21" s="119"/>
      <c r="BH21" s="119"/>
      <c r="BI21" s="119"/>
      <c r="BJ21" s="119"/>
      <c r="BK21" s="119"/>
    </row>
    <row r="22" spans="1:104" x14ac:dyDescent="0.2">
      <c r="A22" s="142" t="s">
        <v>32</v>
      </c>
      <c r="B22" s="143" t="s">
        <v>33</v>
      </c>
      <c r="C22" s="144"/>
      <c r="D22" s="145"/>
      <c r="E22" s="146"/>
      <c r="F22" s="146"/>
      <c r="G22" s="147">
        <f>SUM(Z7:Z22)</f>
        <v>0</v>
      </c>
      <c r="H22" s="148"/>
      <c r="I22" s="149">
        <f>SUM(Y7:Y22)</f>
        <v>0</v>
      </c>
      <c r="J22" s="148"/>
      <c r="K22" s="149">
        <f>SUM(X7:X22)</f>
        <v>0</v>
      </c>
      <c r="O22" s="109"/>
      <c r="BA22" s="150"/>
      <c r="BB22" s="150"/>
      <c r="BC22" s="150"/>
      <c r="BD22" s="150"/>
      <c r="BE22" s="150"/>
      <c r="BF22" s="150"/>
    </row>
    <row r="23" spans="1:104" x14ac:dyDescent="0.2">
      <c r="E23" s="71"/>
    </row>
    <row r="24" spans="1:104" x14ac:dyDescent="0.2">
      <c r="E24" s="71"/>
    </row>
    <row r="25" spans="1:104" x14ac:dyDescent="0.2">
      <c r="E25" s="71"/>
    </row>
    <row r="26" spans="1:104" x14ac:dyDescent="0.2">
      <c r="C26" s="128"/>
      <c r="E26" s="71"/>
    </row>
    <row r="27" spans="1:104" x14ac:dyDescent="0.2">
      <c r="E27" s="71"/>
    </row>
    <row r="28" spans="1:104" x14ac:dyDescent="0.2">
      <c r="E28" s="71"/>
    </row>
    <row r="29" spans="1:104" x14ac:dyDescent="0.2">
      <c r="E29" s="71"/>
    </row>
    <row r="30" spans="1:104" x14ac:dyDescent="0.2">
      <c r="E30" s="71"/>
    </row>
    <row r="31" spans="1:104" x14ac:dyDescent="0.2">
      <c r="E31" s="71"/>
    </row>
    <row r="32" spans="1:104" x14ac:dyDescent="0.2">
      <c r="E32" s="71"/>
    </row>
    <row r="33" spans="1:7" x14ac:dyDescent="0.2">
      <c r="E33" s="71"/>
    </row>
    <row r="34" spans="1:7" x14ac:dyDescent="0.2">
      <c r="E34" s="71"/>
    </row>
    <row r="35" spans="1:7" x14ac:dyDescent="0.2">
      <c r="E35" s="71"/>
    </row>
    <row r="36" spans="1:7" x14ac:dyDescent="0.2">
      <c r="E36" s="71"/>
    </row>
    <row r="37" spans="1:7" x14ac:dyDescent="0.2">
      <c r="E37" s="71"/>
    </row>
    <row r="38" spans="1:7" x14ac:dyDescent="0.2">
      <c r="E38" s="71"/>
    </row>
    <row r="39" spans="1:7" x14ac:dyDescent="0.2">
      <c r="E39" s="71"/>
    </row>
    <row r="40" spans="1:7" x14ac:dyDescent="0.2">
      <c r="A40" s="128"/>
      <c r="B40" s="128"/>
      <c r="C40" s="128"/>
      <c r="D40" s="128"/>
      <c r="E40" s="128"/>
      <c r="F40" s="128"/>
      <c r="G40" s="128"/>
    </row>
    <row r="41" spans="1:7" x14ac:dyDescent="0.2">
      <c r="A41" s="128"/>
      <c r="B41" s="128"/>
      <c r="C41" s="128"/>
      <c r="D41" s="128"/>
      <c r="E41" s="128"/>
      <c r="F41" s="128"/>
      <c r="G41" s="128"/>
    </row>
    <row r="42" spans="1:7" x14ac:dyDescent="0.2">
      <c r="A42" s="128"/>
      <c r="B42" s="128"/>
      <c r="C42" s="128"/>
      <c r="D42" s="128"/>
      <c r="E42" s="128"/>
      <c r="F42" s="128"/>
      <c r="G42" s="128"/>
    </row>
    <row r="43" spans="1:7" x14ac:dyDescent="0.2">
      <c r="A43" s="128"/>
      <c r="B43" s="128"/>
      <c r="C43" s="128"/>
      <c r="D43" s="128"/>
      <c r="E43" s="128"/>
      <c r="F43" s="128"/>
      <c r="G43" s="128"/>
    </row>
    <row r="44" spans="1:7" x14ac:dyDescent="0.2">
      <c r="E44" s="71"/>
    </row>
    <row r="45" spans="1:7" x14ac:dyDescent="0.2">
      <c r="E45" s="71"/>
    </row>
    <row r="46" spans="1:7" x14ac:dyDescent="0.2">
      <c r="E46" s="71"/>
    </row>
    <row r="47" spans="1:7" x14ac:dyDescent="0.2">
      <c r="E47" s="71"/>
    </row>
    <row r="48" spans="1:7" x14ac:dyDescent="0.2">
      <c r="E48" s="71"/>
    </row>
    <row r="49" spans="5:5" x14ac:dyDescent="0.2">
      <c r="E49" s="71"/>
    </row>
    <row r="50" spans="5:5" x14ac:dyDescent="0.2">
      <c r="E50" s="71"/>
    </row>
    <row r="51" spans="5:5" x14ac:dyDescent="0.2">
      <c r="E51" s="71"/>
    </row>
    <row r="52" spans="5:5" x14ac:dyDescent="0.2">
      <c r="E52" s="71"/>
    </row>
    <row r="53" spans="5:5" x14ac:dyDescent="0.2">
      <c r="E53" s="71"/>
    </row>
    <row r="54" spans="5:5" x14ac:dyDescent="0.2">
      <c r="E54" s="71"/>
    </row>
    <row r="55" spans="5:5" x14ac:dyDescent="0.2">
      <c r="E55" s="71"/>
    </row>
    <row r="56" spans="5:5" x14ac:dyDescent="0.2">
      <c r="E56" s="71"/>
    </row>
    <row r="57" spans="5:5" x14ac:dyDescent="0.2">
      <c r="E57" s="71"/>
    </row>
    <row r="58" spans="5:5" x14ac:dyDescent="0.2">
      <c r="E58" s="71"/>
    </row>
    <row r="59" spans="5:5" x14ac:dyDescent="0.2">
      <c r="E59" s="71"/>
    </row>
    <row r="60" spans="5:5" x14ac:dyDescent="0.2">
      <c r="E60" s="71"/>
    </row>
    <row r="61" spans="5:5" x14ac:dyDescent="0.2">
      <c r="E61" s="71"/>
    </row>
    <row r="62" spans="5:5" x14ac:dyDescent="0.2">
      <c r="E62" s="71"/>
    </row>
    <row r="63" spans="5:5" x14ac:dyDescent="0.2">
      <c r="E63" s="71"/>
    </row>
    <row r="64" spans="5:5" x14ac:dyDescent="0.2">
      <c r="E64" s="71"/>
    </row>
    <row r="65" spans="1:7" x14ac:dyDescent="0.2">
      <c r="E65" s="71"/>
    </row>
    <row r="66" spans="1:7" x14ac:dyDescent="0.2">
      <c r="E66" s="71"/>
    </row>
    <row r="67" spans="1:7" x14ac:dyDescent="0.2">
      <c r="E67" s="71"/>
    </row>
    <row r="68" spans="1:7" x14ac:dyDescent="0.2">
      <c r="E68" s="71"/>
    </row>
    <row r="69" spans="1:7" x14ac:dyDescent="0.2">
      <c r="E69" s="71"/>
    </row>
    <row r="70" spans="1:7" x14ac:dyDescent="0.2">
      <c r="E70" s="71"/>
    </row>
    <row r="71" spans="1:7" x14ac:dyDescent="0.2">
      <c r="E71" s="71"/>
    </row>
    <row r="72" spans="1:7" x14ac:dyDescent="0.2">
      <c r="E72" s="71"/>
    </row>
    <row r="73" spans="1:7" x14ac:dyDescent="0.2">
      <c r="E73" s="71"/>
    </row>
    <row r="74" spans="1:7" x14ac:dyDescent="0.2">
      <c r="E74" s="71"/>
    </row>
    <row r="75" spans="1:7" x14ac:dyDescent="0.2">
      <c r="A75" s="151"/>
      <c r="B75" s="151"/>
    </row>
    <row r="76" spans="1:7" x14ac:dyDescent="0.2">
      <c r="A76" s="128"/>
      <c r="B76" s="128"/>
      <c r="C76" s="152"/>
      <c r="D76" s="152"/>
      <c r="E76" s="153"/>
      <c r="F76" s="152"/>
      <c r="G76" s="154"/>
    </row>
    <row r="77" spans="1:7" x14ac:dyDescent="0.2">
      <c r="A77" s="155"/>
      <c r="B77" s="155"/>
      <c r="C77" s="128"/>
      <c r="D77" s="128"/>
      <c r="E77" s="156"/>
      <c r="F77" s="128"/>
      <c r="G77" s="128"/>
    </row>
    <row r="78" spans="1:7" x14ac:dyDescent="0.2">
      <c r="A78" s="128"/>
      <c r="B78" s="128"/>
      <c r="C78" s="128"/>
      <c r="D78" s="128"/>
      <c r="E78" s="156"/>
      <c r="F78" s="128"/>
      <c r="G78" s="128"/>
    </row>
    <row r="79" spans="1:7" x14ac:dyDescent="0.2">
      <c r="A79" s="128"/>
      <c r="B79" s="128"/>
      <c r="C79" s="128"/>
      <c r="D79" s="128"/>
      <c r="E79" s="156"/>
      <c r="F79" s="128"/>
      <c r="G79" s="128"/>
    </row>
    <row r="80" spans="1:7" x14ac:dyDescent="0.2">
      <c r="A80" s="128"/>
      <c r="B80" s="128"/>
      <c r="C80" s="128"/>
      <c r="D80" s="128"/>
      <c r="E80" s="156"/>
      <c r="F80" s="128"/>
      <c r="G80" s="128"/>
    </row>
    <row r="81" spans="1:7" x14ac:dyDescent="0.2">
      <c r="A81" s="128"/>
      <c r="B81" s="128"/>
      <c r="C81" s="128"/>
      <c r="D81" s="128"/>
      <c r="E81" s="156"/>
      <c r="F81" s="128"/>
      <c r="G81" s="128"/>
    </row>
    <row r="82" spans="1:7" x14ac:dyDescent="0.2">
      <c r="A82" s="128"/>
      <c r="B82" s="128"/>
      <c r="C82" s="128"/>
      <c r="D82" s="128"/>
      <c r="E82" s="156"/>
      <c r="F82" s="128"/>
      <c r="G82" s="128"/>
    </row>
    <row r="83" spans="1:7" x14ac:dyDescent="0.2">
      <c r="A83" s="128"/>
      <c r="B83" s="128"/>
      <c r="C83" s="128"/>
      <c r="D83" s="128"/>
      <c r="E83" s="156"/>
      <c r="F83" s="128"/>
      <c r="G83" s="128"/>
    </row>
    <row r="84" spans="1:7" x14ac:dyDescent="0.2">
      <c r="A84" s="128"/>
      <c r="B84" s="128"/>
      <c r="C84" s="128"/>
      <c r="D84" s="128"/>
      <c r="E84" s="156"/>
      <c r="F84" s="128"/>
      <c r="G84" s="128"/>
    </row>
    <row r="85" spans="1:7" x14ac:dyDescent="0.2">
      <c r="A85" s="128"/>
      <c r="B85" s="128"/>
      <c r="C85" s="128"/>
      <c r="D85" s="128"/>
      <c r="E85" s="156"/>
      <c r="F85" s="128"/>
      <c r="G85" s="128"/>
    </row>
    <row r="86" spans="1:7" x14ac:dyDescent="0.2">
      <c r="A86" s="128"/>
      <c r="B86" s="128"/>
      <c r="C86" s="128"/>
      <c r="D86" s="128"/>
      <c r="E86" s="156"/>
      <c r="F86" s="128"/>
      <c r="G86" s="128"/>
    </row>
    <row r="87" spans="1:7" x14ac:dyDescent="0.2">
      <c r="A87" s="128"/>
      <c r="B87" s="128"/>
      <c r="C87" s="128"/>
      <c r="D87" s="128"/>
      <c r="E87" s="156"/>
      <c r="F87" s="128"/>
      <c r="G87" s="128"/>
    </row>
    <row r="88" spans="1:7" x14ac:dyDescent="0.2">
      <c r="A88" s="128"/>
      <c r="B88" s="128"/>
      <c r="C88" s="128"/>
      <c r="D88" s="128"/>
      <c r="E88" s="156"/>
      <c r="F88" s="128"/>
      <c r="G88" s="128"/>
    </row>
    <row r="89" spans="1:7" x14ac:dyDescent="0.2">
      <c r="A89" s="128"/>
      <c r="B89" s="128"/>
      <c r="C89" s="128"/>
      <c r="D89" s="128"/>
      <c r="E89" s="156"/>
      <c r="F89" s="128"/>
      <c r="G89" s="128"/>
    </row>
    <row r="994" spans="1:7" x14ac:dyDescent="0.2">
      <c r="A994" s="157"/>
      <c r="B994" s="158"/>
      <c r="C994" s="159" t="s">
        <v>34</v>
      </c>
      <c r="D994" s="160"/>
      <c r="E994" s="161"/>
      <c r="F994" s="161"/>
      <c r="G994" s="162">
        <v>100000</v>
      </c>
    </row>
    <row r="995" spans="1:7" x14ac:dyDescent="0.2">
      <c r="A995" s="157"/>
      <c r="B995" s="158"/>
      <c r="C995" s="159" t="s">
        <v>35</v>
      </c>
      <c r="D995" s="160"/>
      <c r="E995" s="161"/>
      <c r="F995" s="161"/>
      <c r="G995" s="162">
        <v>100000</v>
      </c>
    </row>
    <row r="996" spans="1:7" x14ac:dyDescent="0.2">
      <c r="A996" s="157"/>
      <c r="B996" s="158"/>
      <c r="C996" s="159" t="s">
        <v>36</v>
      </c>
      <c r="D996" s="160"/>
      <c r="E996" s="161"/>
      <c r="F996" s="161"/>
      <c r="G996" s="162">
        <v>100000</v>
      </c>
    </row>
    <row r="997" spans="1:7" x14ac:dyDescent="0.2">
      <c r="A997" s="157"/>
      <c r="B997" s="158"/>
      <c r="C997" s="159" t="s">
        <v>37</v>
      </c>
      <c r="D997" s="160"/>
      <c r="E997" s="161"/>
      <c r="F997" s="161"/>
      <c r="G997" s="162">
        <v>100000</v>
      </c>
    </row>
    <row r="998" spans="1:7" x14ac:dyDescent="0.2">
      <c r="A998" s="157"/>
      <c r="B998" s="158"/>
      <c r="C998" s="159" t="s">
        <v>38</v>
      </c>
      <c r="D998" s="160"/>
      <c r="E998" s="161"/>
      <c r="F998" s="161"/>
      <c r="G998" s="162">
        <v>100000</v>
      </c>
    </row>
    <row r="999" spans="1:7" x14ac:dyDescent="0.2">
      <c r="A999" s="157"/>
      <c r="B999" s="158"/>
      <c r="C999" s="159" t="s">
        <v>39</v>
      </c>
      <c r="D999" s="160"/>
      <c r="E999" s="161"/>
      <c r="F999" s="161"/>
      <c r="G999" s="162">
        <v>100000</v>
      </c>
    </row>
    <row r="1000" spans="1:7" x14ac:dyDescent="0.2">
      <c r="A1000" s="157"/>
      <c r="B1000" s="158"/>
      <c r="C1000" s="159" t="s">
        <v>40</v>
      </c>
      <c r="D1000" s="160"/>
      <c r="E1000" s="161"/>
      <c r="F1000" s="161"/>
      <c r="G1000" s="162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72</vt:i4>
      </vt:variant>
    </vt:vector>
  </HeadingPairs>
  <TitlesOfParts>
    <vt:vector size="77" baseType="lpstr">
      <vt:lpstr>Stavba</vt:lpstr>
      <vt:lpstr>SO-01 1 </vt:lpstr>
      <vt:lpstr>SO-01 2 </vt:lpstr>
      <vt:lpstr>SO-01 3 </vt:lpstr>
      <vt:lpstr>SO-01 4 </vt:lpstr>
      <vt:lpstr>Stavba!CisloStavby</vt:lpstr>
      <vt:lpstr>Stavba!IČO</vt:lpstr>
      <vt:lpstr>Stavba!NazevObjektu</vt:lpstr>
      <vt:lpstr>Stavba!NazevStavby</vt:lpstr>
      <vt:lpstr>'SO-01 1 '!Názvy_tisku</vt:lpstr>
      <vt:lpstr>'SO-01 2 '!Názvy_tisku</vt:lpstr>
      <vt:lpstr>'SO-01 3 '!Názvy_tisku</vt:lpstr>
      <vt:lpstr>'SO-01 4 '!Názvy_tisku</vt:lpstr>
      <vt:lpstr>Stavba!Objednatel</vt:lpstr>
      <vt:lpstr>Stavba!Objekt</vt:lpstr>
      <vt:lpstr>'SO-01 1 '!Oblast_tisku</vt:lpstr>
      <vt:lpstr>'SO-01 2 '!Oblast_tisku</vt:lpstr>
      <vt:lpstr>'SO-01 3 '!Oblast_tisku</vt:lpstr>
      <vt:lpstr>'SO-01 4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'SO-01 2 '!SloupecCC</vt:lpstr>
      <vt:lpstr>'SO-01 3 '!SloupecCC</vt:lpstr>
      <vt:lpstr>'SO-01 4 '!SloupecCC</vt:lpstr>
      <vt:lpstr>SloupecCC</vt:lpstr>
      <vt:lpstr>'SO-01 2 '!SloupecCDH</vt:lpstr>
      <vt:lpstr>'SO-01 3 '!SloupecCDH</vt:lpstr>
      <vt:lpstr>'SO-01 4 '!SloupecCDH</vt:lpstr>
      <vt:lpstr>SloupecCDH</vt:lpstr>
      <vt:lpstr>'SO-01 2 '!SloupecCisloPol</vt:lpstr>
      <vt:lpstr>'SO-01 3 '!SloupecCisloPol</vt:lpstr>
      <vt:lpstr>'SO-01 4 '!SloupecCisloPol</vt:lpstr>
      <vt:lpstr>SloupecCisloPol</vt:lpstr>
      <vt:lpstr>'SO-01 2 '!SloupecCH</vt:lpstr>
      <vt:lpstr>'SO-01 3 '!SloupecCH</vt:lpstr>
      <vt:lpstr>'SO-01 4 '!SloupecCH</vt:lpstr>
      <vt:lpstr>SloupecCH</vt:lpstr>
      <vt:lpstr>'SO-01 2 '!SloupecJC</vt:lpstr>
      <vt:lpstr>'SO-01 3 '!SloupecJC</vt:lpstr>
      <vt:lpstr>'SO-01 4 '!SloupecJC</vt:lpstr>
      <vt:lpstr>SloupecJC</vt:lpstr>
      <vt:lpstr>'SO-01 2 '!SloupecJDH</vt:lpstr>
      <vt:lpstr>'SO-01 3 '!SloupecJDH</vt:lpstr>
      <vt:lpstr>'SO-01 4 '!SloupecJDH</vt:lpstr>
      <vt:lpstr>SloupecJDH</vt:lpstr>
      <vt:lpstr>'SO-01 2 '!SloupecJDM</vt:lpstr>
      <vt:lpstr>'SO-01 3 '!SloupecJDM</vt:lpstr>
      <vt:lpstr>'SO-01 4 '!SloupecJDM</vt:lpstr>
      <vt:lpstr>SloupecJDM</vt:lpstr>
      <vt:lpstr>'SO-01 2 '!SloupecJH</vt:lpstr>
      <vt:lpstr>'SO-01 3 '!SloupecJH</vt:lpstr>
      <vt:lpstr>'SO-01 4 '!SloupecJH</vt:lpstr>
      <vt:lpstr>SloupecJH</vt:lpstr>
      <vt:lpstr>'SO-01 2 '!SloupecMJ</vt:lpstr>
      <vt:lpstr>'SO-01 3 '!SloupecMJ</vt:lpstr>
      <vt:lpstr>'SO-01 4 '!SloupecMJ</vt:lpstr>
      <vt:lpstr>SloupecMJ</vt:lpstr>
      <vt:lpstr>'SO-01 2 '!SloupecMnozstvi</vt:lpstr>
      <vt:lpstr>'SO-01 3 '!SloupecMnozstvi</vt:lpstr>
      <vt:lpstr>'SO-01 4 '!SloupecMnozstvi</vt:lpstr>
      <vt:lpstr>SloupecMnozstvi</vt:lpstr>
      <vt:lpstr>'SO-01 2 '!SloupecNazPol</vt:lpstr>
      <vt:lpstr>'SO-01 3 '!SloupecNazPol</vt:lpstr>
      <vt:lpstr>'SO-01 4 '!SloupecNazPol</vt:lpstr>
      <vt:lpstr>SloupecNazPol</vt:lpstr>
      <vt:lpstr>'SO-01 2 '!SloupecPC</vt:lpstr>
      <vt:lpstr>'SO-01 3 '!SloupecPC</vt:lpstr>
      <vt:lpstr>'SO-01 4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2020-01-29T11:03:40Z</dcterms:created>
  <dcterms:modified xsi:type="dcterms:W3CDTF">2020-01-29T12:26:32Z</dcterms:modified>
</cp:coreProperties>
</file>